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Shared\Lester\Budget Mod\"/>
    </mc:Choice>
  </mc:AlternateContent>
  <xr:revisionPtr revIDLastSave="0" documentId="13_ncr:1_{8D8C43CB-2F3C-413E-B283-64DBB4C955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Mod Worksheet" sheetId="2" r:id="rId1"/>
    <sheet name="Acct Codes" sheetId="4" r:id="rId2"/>
  </sheets>
  <definedNames>
    <definedName name="_xlnm.Print_Area" localSheetId="0">'Budget Mod Worksheet'!$A$1:$F$54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2" l="1"/>
  <c r="A67" i="2" s="1"/>
  <c r="A60" i="2"/>
  <c r="F43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22" i="2"/>
  <c r="C41" i="2"/>
  <c r="C45" i="2" s="1"/>
  <c r="D41" i="2"/>
  <c r="D45" i="2" s="1"/>
  <c r="E41" i="2"/>
  <c r="E45" i="2" s="1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22" i="2"/>
  <c r="B43" i="2"/>
  <c r="C529" i="4"/>
  <c r="C528" i="4"/>
  <c r="C527" i="4"/>
  <c r="C526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50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281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525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536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317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420" i="4"/>
  <c r="C53" i="4"/>
  <c r="C385" i="4"/>
  <c r="C52" i="4"/>
  <c r="C51" i="4"/>
  <c r="C50" i="4"/>
  <c r="C49" i="4"/>
  <c r="C48" i="4"/>
  <c r="C47" i="4"/>
  <c r="C46" i="4"/>
  <c r="C354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46" i="2" l="1"/>
  <c r="F41" i="2"/>
  <c r="A61" i="2"/>
  <c r="F45" i="2" l="1"/>
</calcChain>
</file>

<file path=xl/sharedStrings.xml><?xml version="1.0" encoding="utf-8"?>
<sst xmlns="http://schemas.openxmlformats.org/spreadsheetml/2006/main" count="1075" uniqueCount="1063">
  <si>
    <t>Sponsor:</t>
  </si>
  <si>
    <t>F&amp;A Rate:</t>
  </si>
  <si>
    <t>Grant Number:</t>
  </si>
  <si>
    <t>Fund Number:</t>
  </si>
  <si>
    <t>Org Number:</t>
  </si>
  <si>
    <t>PI Name:</t>
  </si>
  <si>
    <t>Account Code</t>
  </si>
  <si>
    <t>New Budget</t>
  </si>
  <si>
    <t>University of South Alabama</t>
  </si>
  <si>
    <t>Rebudget Request</t>
  </si>
  <si>
    <t>Prepared by:</t>
  </si>
  <si>
    <t>Phone #:</t>
  </si>
  <si>
    <t xml:space="preserve">                                         TOTAL</t>
  </si>
  <si>
    <t>E    X    A    M    P    L    E      # 1</t>
  </si>
  <si>
    <t>Increase</t>
  </si>
  <si>
    <t>Decrease</t>
  </si>
  <si>
    <t>1.  I certify that the proposed budget revision has substantial scientific program property in relation to the objectives of the grant.</t>
  </si>
  <si>
    <t>1.  Principal Investigator</t>
  </si>
  <si>
    <t>Date</t>
  </si>
  <si>
    <t>2.  Based on the certifications above, and our assessment that it is permissable under sponsoring agency/University policies, adjusting budget entry has been made.</t>
  </si>
  <si>
    <t>2.  Grants and Contracts Accounting</t>
  </si>
  <si>
    <t>Account Code Name</t>
  </si>
  <si>
    <t>610010</t>
  </si>
  <si>
    <t>Lapsed Salaries</t>
  </si>
  <si>
    <t>610100</t>
  </si>
  <si>
    <t>Executive/Admin Salaries</t>
  </si>
  <si>
    <t>610190</t>
  </si>
  <si>
    <t>Temp Executive/Admin Salaries</t>
  </si>
  <si>
    <t>610200</t>
  </si>
  <si>
    <t>Instruction Salaries</t>
  </si>
  <si>
    <t>610210</t>
  </si>
  <si>
    <t>Summer Instruction Salaries</t>
  </si>
  <si>
    <t>610215</t>
  </si>
  <si>
    <t>Summer Sponsored Activity</t>
  </si>
  <si>
    <t>610220</t>
  </si>
  <si>
    <t>Instruction Non-Credit Salaries</t>
  </si>
  <si>
    <t>610230</t>
  </si>
  <si>
    <t>Instruction Interns</t>
  </si>
  <si>
    <t>610240</t>
  </si>
  <si>
    <t>Faculty Supplemental Non-Instr</t>
  </si>
  <si>
    <t>610290</t>
  </si>
  <si>
    <t>Temp Instructional Salaries Fall</t>
  </si>
  <si>
    <t>610291</t>
  </si>
  <si>
    <t>Temp Instructional Salaries Spring</t>
  </si>
  <si>
    <t>610292</t>
  </si>
  <si>
    <t>Temp Instructional Salaries Summer</t>
  </si>
  <si>
    <t>610293</t>
  </si>
  <si>
    <t>Temp Instruction Salaries Maymester</t>
  </si>
  <si>
    <t>610294</t>
  </si>
  <si>
    <t>Temp Instruction Salaries Weekend</t>
  </si>
  <si>
    <t>610295</t>
  </si>
  <si>
    <t>Overload-Full Time Faculty</t>
  </si>
  <si>
    <t>610300</t>
  </si>
  <si>
    <t>Professional Salaries</t>
  </si>
  <si>
    <t>610320</t>
  </si>
  <si>
    <t>Residents Salaries</t>
  </si>
  <si>
    <t>610330</t>
  </si>
  <si>
    <t>Post Doctorate Salaries</t>
  </si>
  <si>
    <t>610390</t>
  </si>
  <si>
    <t>Temporary Professional Salaries</t>
  </si>
  <si>
    <t>610400</t>
  </si>
  <si>
    <t>Clerical Wages</t>
  </si>
  <si>
    <t>610405</t>
  </si>
  <si>
    <t>USA Health Academy Wages</t>
  </si>
  <si>
    <t>610490</t>
  </si>
  <si>
    <t>Temporary Clerical Wages</t>
  </si>
  <si>
    <t>610500</t>
  </si>
  <si>
    <t>Craft Trade Wages</t>
  </si>
  <si>
    <t>610590</t>
  </si>
  <si>
    <t>Temporary Craft Trade Wages</t>
  </si>
  <si>
    <t>610600</t>
  </si>
  <si>
    <t>Service Wages</t>
  </si>
  <si>
    <t>610690</t>
  </si>
  <si>
    <t>Temporary Service Wages</t>
  </si>
  <si>
    <t>610700</t>
  </si>
  <si>
    <t>Technical Salaries</t>
  </si>
  <si>
    <t>610790</t>
  </si>
  <si>
    <t>Temporary Technical Salaries</t>
  </si>
  <si>
    <t>610800</t>
  </si>
  <si>
    <t>Coaches Salaries</t>
  </si>
  <si>
    <t>610810</t>
  </si>
  <si>
    <t>Coaches Salaries Non-NCAA</t>
  </si>
  <si>
    <t>610890</t>
  </si>
  <si>
    <t>Temporary Coaches Salaries</t>
  </si>
  <si>
    <t>610900</t>
  </si>
  <si>
    <t>Overtime</t>
  </si>
  <si>
    <t>610910</t>
  </si>
  <si>
    <t>Unapproved NonContract Wages</t>
  </si>
  <si>
    <t>610920</t>
  </si>
  <si>
    <t>Federal Salary Cap Overages</t>
  </si>
  <si>
    <t>610930</t>
  </si>
  <si>
    <t>Accrued Salaries and Wages</t>
  </si>
  <si>
    <t>610931</t>
  </si>
  <si>
    <t>Accrued Vacation</t>
  </si>
  <si>
    <t>610950</t>
  </si>
  <si>
    <t>Faculty Stipends Eligable</t>
  </si>
  <si>
    <t>610955</t>
  </si>
  <si>
    <t>Faculty Stipends Ineligable</t>
  </si>
  <si>
    <t>610960</t>
  </si>
  <si>
    <t>Cert-Univ</t>
  </si>
  <si>
    <t>610961</t>
  </si>
  <si>
    <t>Car/Special Allowance</t>
  </si>
  <si>
    <t>610970</t>
  </si>
  <si>
    <t>Health Plan - Emp Salary</t>
  </si>
  <si>
    <t>610975</t>
  </si>
  <si>
    <t>Salaries - Budget Offset</t>
  </si>
  <si>
    <t>610999</t>
  </si>
  <si>
    <t>Payroll Account Clearing</t>
  </si>
  <si>
    <t>620000</t>
  </si>
  <si>
    <t>620100</t>
  </si>
  <si>
    <t>Student Wages</t>
  </si>
  <si>
    <t>620200</t>
  </si>
  <si>
    <t>CWSP Student Wages</t>
  </si>
  <si>
    <t>620250</t>
  </si>
  <si>
    <t>CWSP Stimulus Wages</t>
  </si>
  <si>
    <t>620300</t>
  </si>
  <si>
    <t>Graduate Assistant Wages</t>
  </si>
  <si>
    <t>620400</t>
  </si>
  <si>
    <t>Interns/Externs</t>
  </si>
  <si>
    <t>620900</t>
  </si>
  <si>
    <t>Payroll Athletic Clearing</t>
  </si>
  <si>
    <t>630000</t>
  </si>
  <si>
    <t>Fringe Benefits</t>
  </si>
  <si>
    <t>711000</t>
  </si>
  <si>
    <t>711010</t>
  </si>
  <si>
    <t>Classroom Supplies</t>
  </si>
  <si>
    <t>711015</t>
  </si>
  <si>
    <t>Express Mail</t>
  </si>
  <si>
    <t>711020</t>
  </si>
  <si>
    <t>General Supplies</t>
  </si>
  <si>
    <t>711030</t>
  </si>
  <si>
    <t>Golf Range Supplies</t>
  </si>
  <si>
    <t>711040</t>
  </si>
  <si>
    <t>Lab Supplies</t>
  </si>
  <si>
    <t>711041</t>
  </si>
  <si>
    <t>COVID-19 Donations</t>
  </si>
  <si>
    <t>711042</t>
  </si>
  <si>
    <t>USA Health Academy Supplies</t>
  </si>
  <si>
    <t>711045</t>
  </si>
  <si>
    <t>Program Inc Budget</t>
  </si>
  <si>
    <t>711050</t>
  </si>
  <si>
    <t>Postage</t>
  </si>
  <si>
    <t>711055</t>
  </si>
  <si>
    <t>Post Office Box Fee</t>
  </si>
  <si>
    <t>711060</t>
  </si>
  <si>
    <t>Purchasing Card Transactions</t>
  </si>
  <si>
    <t>711070</t>
  </si>
  <si>
    <t>Recreation Supplies</t>
  </si>
  <si>
    <t>711080</t>
  </si>
  <si>
    <t>Uniforms</t>
  </si>
  <si>
    <t>711081</t>
  </si>
  <si>
    <t>Uniforms - Boots</t>
  </si>
  <si>
    <t>711085</t>
  </si>
  <si>
    <t>Uniforms - Student Staff</t>
  </si>
  <si>
    <t>711090</t>
  </si>
  <si>
    <t>Shredding</t>
  </si>
  <si>
    <t>711510</t>
  </si>
  <si>
    <t>Continuous Forms</t>
  </si>
  <si>
    <t>711520</t>
  </si>
  <si>
    <t>Copying &amp; Binding</t>
  </si>
  <si>
    <t>711530</t>
  </si>
  <si>
    <t>Office Supplies</t>
  </si>
  <si>
    <t>711535</t>
  </si>
  <si>
    <t>Barnes and Noble Office Supplies</t>
  </si>
  <si>
    <t>711540</t>
  </si>
  <si>
    <t>Printing Paper</t>
  </si>
  <si>
    <t>711550</t>
  </si>
  <si>
    <t>Printing-Outsource</t>
  </si>
  <si>
    <t>711560</t>
  </si>
  <si>
    <t>Storage Boxes</t>
  </si>
  <si>
    <t>711570</t>
  </si>
  <si>
    <t>Publications</t>
  </si>
  <si>
    <t>711575</t>
  </si>
  <si>
    <t>Publications - Grants</t>
  </si>
  <si>
    <t>712050</t>
  </si>
  <si>
    <t>Equipment &amp; Furniture $0-$499</t>
  </si>
  <si>
    <t>712100</t>
  </si>
  <si>
    <t>Equipment &amp; Furniture $0-$1,999</t>
  </si>
  <si>
    <t>712150</t>
  </si>
  <si>
    <t>Computers $1-$1,999</t>
  </si>
  <si>
    <t>712160</t>
  </si>
  <si>
    <t>Copier Purchases $1-$1,999</t>
  </si>
  <si>
    <t>712200</t>
  </si>
  <si>
    <t>Equipment &amp; Furniture $2,000-$4,999</t>
  </si>
  <si>
    <t>712250</t>
  </si>
  <si>
    <t>Computers $2,000-$4,999</t>
  </si>
  <si>
    <t>712260</t>
  </si>
  <si>
    <t>Copier  Purchases $2,000-$4,999</t>
  </si>
  <si>
    <t>712315</t>
  </si>
  <si>
    <t>Workshop and Training Expenses</t>
  </si>
  <si>
    <t>712400</t>
  </si>
  <si>
    <t>University Purchased-Sponsor Owned</t>
  </si>
  <si>
    <t>712510</t>
  </si>
  <si>
    <t>Building Maintenance Contracts</t>
  </si>
  <si>
    <t>712520</t>
  </si>
  <si>
    <t>Building Maintenance &amp; Repair</t>
  </si>
  <si>
    <t>712530</t>
  </si>
  <si>
    <t>Building Rental</t>
  </si>
  <si>
    <t>712535</t>
  </si>
  <si>
    <t>Equipment Maintenance Contracts</t>
  </si>
  <si>
    <t>712540</t>
  </si>
  <si>
    <t>Equipment Maintenance &amp; Repair</t>
  </si>
  <si>
    <t>712550</t>
  </si>
  <si>
    <t>Equipment Rental</t>
  </si>
  <si>
    <t>712560</t>
  </si>
  <si>
    <t>Grounds Maintenance</t>
  </si>
  <si>
    <t>712570</t>
  </si>
  <si>
    <t>HVAC Maintenance</t>
  </si>
  <si>
    <t>712580</t>
  </si>
  <si>
    <t>Inspection Fees</t>
  </si>
  <si>
    <t>712590</t>
  </si>
  <si>
    <t>Renovations</t>
  </si>
  <si>
    <t>712600</t>
  </si>
  <si>
    <t>Renovations Contracts</t>
  </si>
  <si>
    <t>712610</t>
  </si>
  <si>
    <t>Self-Funded Maintenance</t>
  </si>
  <si>
    <t>712620</t>
  </si>
  <si>
    <t>Stormwater Inspection Fees</t>
  </si>
  <si>
    <t>712900</t>
  </si>
  <si>
    <t>GASB 87 Bldg and Equipment Expense</t>
  </si>
  <si>
    <t>712901</t>
  </si>
  <si>
    <t>GASB 87 Financing Lease Payments</t>
  </si>
  <si>
    <t>713000</t>
  </si>
  <si>
    <t>713045</t>
  </si>
  <si>
    <t>Software Licenses</t>
  </si>
  <si>
    <t>713050</t>
  </si>
  <si>
    <t>Computer Software</t>
  </si>
  <si>
    <t>USA Health Workshop &amp; Training Exps</t>
  </si>
  <si>
    <t>713070</t>
  </si>
  <si>
    <t>Freight</t>
  </si>
  <si>
    <t>713080</t>
  </si>
  <si>
    <t>Freight-Transplant</t>
  </si>
  <si>
    <t>713100</t>
  </si>
  <si>
    <t>Honorarium</t>
  </si>
  <si>
    <t>713130</t>
  </si>
  <si>
    <t>Lab/Med Tests</t>
  </si>
  <si>
    <t>713140</t>
  </si>
  <si>
    <t>Membership Dues</t>
  </si>
  <si>
    <t>713150</t>
  </si>
  <si>
    <t>Microfilm Expense</t>
  </si>
  <si>
    <t>713160</t>
  </si>
  <si>
    <t>Misc Fees &amp; Permits</t>
  </si>
  <si>
    <t>713180</t>
  </si>
  <si>
    <t>Receptions, Lectures, Events</t>
  </si>
  <si>
    <t>713222</t>
  </si>
  <si>
    <t>Vessel Time</t>
  </si>
  <si>
    <t>713225</t>
  </si>
  <si>
    <t>Other Miscellaneous Expense</t>
  </si>
  <si>
    <t>714580</t>
  </si>
  <si>
    <t>Maintenance Supplies</t>
  </si>
  <si>
    <t>714600</t>
  </si>
  <si>
    <t>Vehicle Fuel</t>
  </si>
  <si>
    <t>IC-Student Health Insurance</t>
  </si>
  <si>
    <t>Unrecovered F&amp;A</t>
  </si>
  <si>
    <t>730000</t>
  </si>
  <si>
    <t>730010</t>
  </si>
  <si>
    <t>Travel</t>
  </si>
  <si>
    <t>Purchased Services/Contracts</t>
  </si>
  <si>
    <t>Actuarial</t>
  </si>
  <si>
    <t>Alabama Organ Center</t>
  </si>
  <si>
    <t>Architectural &amp; Engineering</t>
  </si>
  <si>
    <t>Audit</t>
  </si>
  <si>
    <t>Cardiology Associates</t>
  </si>
  <si>
    <t>Consultants</t>
  </si>
  <si>
    <t>Contract Labor</t>
  </si>
  <si>
    <t>Contract Labor-SANE Nurses</t>
  </si>
  <si>
    <t>Contract Services - General</t>
  </si>
  <si>
    <t>Contract Services - Specific</t>
  </si>
  <si>
    <t>Game Officials</t>
  </si>
  <si>
    <t xml:space="preserve">Guarantee Expense </t>
  </si>
  <si>
    <t xml:space="preserve">Histocompatibility Services </t>
  </si>
  <si>
    <t xml:space="preserve">Janitorial </t>
  </si>
  <si>
    <t xml:space="preserve">Legal </t>
  </si>
  <si>
    <t xml:space="preserve">Management Meeting Expense </t>
  </si>
  <si>
    <t xml:space="preserve">MOM High Risk Fees </t>
  </si>
  <si>
    <t xml:space="preserve">Ochsner-Resident Cost </t>
  </si>
  <si>
    <t xml:space="preserve">Other Outside Lab </t>
  </si>
  <si>
    <t xml:space="preserve">Other Providers - Transplant/MOM </t>
  </si>
  <si>
    <t>Participant Costs</t>
  </si>
  <si>
    <t>770776</t>
  </si>
  <si>
    <t xml:space="preserve">Transplant-Outside Lab </t>
  </si>
  <si>
    <t xml:space="preserve">Transplant-Outside X-Ray </t>
  </si>
  <si>
    <t xml:space="preserve">Transplant-UNOS </t>
  </si>
  <si>
    <t>Royalties</t>
  </si>
  <si>
    <t>745010</t>
  </si>
  <si>
    <t>Subcontracts General</t>
  </si>
  <si>
    <t>745011</t>
  </si>
  <si>
    <t>Subcontracts Wages</t>
  </si>
  <si>
    <t>745012</t>
  </si>
  <si>
    <t>100 Black Men of Greater Mobile Inc</t>
  </si>
  <si>
    <t>745013</t>
  </si>
  <si>
    <t>AIDS Alabama South</t>
  </si>
  <si>
    <t>745014</t>
  </si>
  <si>
    <t>Alabama A&amp;M</t>
  </si>
  <si>
    <t>745016</t>
  </si>
  <si>
    <t>Alabama Department of Mental Health</t>
  </si>
  <si>
    <t>745020</t>
  </si>
  <si>
    <t>Alabama Department of Public Health</t>
  </si>
  <si>
    <t>745030</t>
  </si>
  <si>
    <t>Alabama Hospital Association</t>
  </si>
  <si>
    <t>745035</t>
  </si>
  <si>
    <t>Ala Institute for Education in Arts</t>
  </si>
  <si>
    <t>745040</t>
  </si>
  <si>
    <t>Alabama Medicaid Agency</t>
  </si>
  <si>
    <t>745043</t>
  </si>
  <si>
    <t>Alabama Primary Healthcare Assoc</t>
  </si>
  <si>
    <t>745047</t>
  </si>
  <si>
    <t>Alabaster City Board of Education</t>
  </si>
  <si>
    <t>745051</t>
  </si>
  <si>
    <t>Alcorn University</t>
  </si>
  <si>
    <t>745065</t>
  </si>
  <si>
    <t>Altapointe Health Systems</t>
  </si>
  <si>
    <t>745066</t>
  </si>
  <si>
    <t>American Institute of Mathematics</t>
  </si>
  <si>
    <t>745067</t>
  </si>
  <si>
    <t>American Shore &amp; Beach Preservation</t>
  </si>
  <si>
    <t>745070</t>
  </si>
  <si>
    <t>Andalusia City Board of Education</t>
  </si>
  <si>
    <t>745080</t>
  </si>
  <si>
    <t>Arizona State University</t>
  </si>
  <si>
    <t>745101</t>
  </si>
  <si>
    <t>Athens State University</t>
  </si>
  <si>
    <t>745126</t>
  </si>
  <si>
    <t>Atmore Community Hospital</t>
  </si>
  <si>
    <t>745156</t>
  </si>
  <si>
    <t>Auburn University</t>
  </si>
  <si>
    <t>745175</t>
  </si>
  <si>
    <t>Auburn University - Montgomery</t>
  </si>
  <si>
    <t>745177</t>
  </si>
  <si>
    <t>Augusta University Research Institu</t>
  </si>
  <si>
    <t>745178</t>
  </si>
  <si>
    <t>Autism Society of Alabama</t>
  </si>
  <si>
    <t>745179</t>
  </si>
  <si>
    <t>Autauga County Board of Education</t>
  </si>
  <si>
    <t>745180</t>
  </si>
  <si>
    <t>Autonomechs LLC</t>
  </si>
  <si>
    <t>745185</t>
  </si>
  <si>
    <t>Ayres Associates</t>
  </si>
  <si>
    <t>745200</t>
  </si>
  <si>
    <t>Baldwin County Board of Education</t>
  </si>
  <si>
    <t>745225</t>
  </si>
  <si>
    <t>Baldwin County Public School System</t>
  </si>
  <si>
    <t>745230</t>
  </si>
  <si>
    <t>Baptist Health Care</t>
  </si>
  <si>
    <t>745234</t>
  </si>
  <si>
    <t>Baylor University</t>
  </si>
  <si>
    <t>745235</t>
  </si>
  <si>
    <t>Barry Victor &amp; Associates</t>
  </si>
  <si>
    <t>745236</t>
  </si>
  <si>
    <t>Bayou Clinic Inc.</t>
  </si>
  <si>
    <t>745237</t>
  </si>
  <si>
    <t>Bayou Interfaith Sponsoring Committ</t>
  </si>
  <si>
    <t>745243</t>
  </si>
  <si>
    <t>Birmingham Board of Education</t>
  </si>
  <si>
    <t>745245</t>
  </si>
  <si>
    <t>Bishop State Community College</t>
  </si>
  <si>
    <t>745247</t>
  </si>
  <si>
    <t>Blackbelt Community Foundation</t>
  </si>
  <si>
    <t>745250</t>
  </si>
  <si>
    <t>Blount County Board of Education</t>
  </si>
  <si>
    <t>745270</t>
  </si>
  <si>
    <t>Board of School Comm Mobile</t>
  </si>
  <si>
    <t>745272</t>
  </si>
  <si>
    <t>Boat People SOS Inc.</t>
  </si>
  <si>
    <t>745280</t>
  </si>
  <si>
    <t>Bowling Green State University</t>
  </si>
  <si>
    <t>745285</t>
  </si>
  <si>
    <t>Braxton Counts</t>
  </si>
  <si>
    <t>745300</t>
  </si>
  <si>
    <t>Business Laboratory LLC</t>
  </si>
  <si>
    <t>745305</t>
  </si>
  <si>
    <t>Butler County Schools Board of Educ</t>
  </si>
  <si>
    <t>745325</t>
  </si>
  <si>
    <t>California State University</t>
  </si>
  <si>
    <t>745332</t>
  </si>
  <si>
    <t>CEPEDA Associates, Inc.</t>
  </si>
  <si>
    <t>745345</t>
  </si>
  <si>
    <t>Cherokee County Board of Education</t>
  </si>
  <si>
    <t>745347</t>
  </si>
  <si>
    <t>Childrens' Hospital of Philadelphia</t>
  </si>
  <si>
    <t>745348</t>
  </si>
  <si>
    <t>City of Chickasaw BOE</t>
  </si>
  <si>
    <t>745349</t>
  </si>
  <si>
    <t>Civil Southeast, LLC</t>
  </si>
  <si>
    <t>745350</t>
  </si>
  <si>
    <t>Clarke County Board of Education</t>
  </si>
  <si>
    <t>745375</t>
  </si>
  <si>
    <t>Clarke County Public School System</t>
  </si>
  <si>
    <t>745390</t>
  </si>
  <si>
    <t>Clay County Schools Board of Ed</t>
  </si>
  <si>
    <t>745450</t>
  </si>
  <si>
    <t>Clemson University</t>
  </si>
  <si>
    <t>745484</t>
  </si>
  <si>
    <t>Coastal Family Health Center</t>
  </si>
  <si>
    <t>745485</t>
  </si>
  <si>
    <t>Coastal Human Resource Group, Inc.</t>
  </si>
  <si>
    <t>745490</t>
  </si>
  <si>
    <t>Conecuh County EMS</t>
  </si>
  <si>
    <t>745500</t>
  </si>
  <si>
    <t>Crittenton Youth Services</t>
  </si>
  <si>
    <t>745525</t>
  </si>
  <si>
    <t>Cullman City Board of Education</t>
  </si>
  <si>
    <t>745528</t>
  </si>
  <si>
    <t>Cullman County Board of Education</t>
  </si>
  <si>
    <t>745540</t>
  </si>
  <si>
    <t>Dallas County Board of Education</t>
  </si>
  <si>
    <t>745550</t>
  </si>
  <si>
    <t>Dan A Brown and Associates</t>
  </si>
  <si>
    <t>745553</t>
  </si>
  <si>
    <t>Decatur City Schools BOE</t>
  </si>
  <si>
    <t>745560</t>
  </si>
  <si>
    <t>Demopolis City Board of Education</t>
  </si>
  <si>
    <t>745580</t>
  </si>
  <si>
    <t>Dothan City Schools Bd of Education</t>
  </si>
  <si>
    <t>745600</t>
  </si>
  <si>
    <t>D W McMillian</t>
  </si>
  <si>
    <t>745650</t>
  </si>
  <si>
    <t>Dauphin Island Sea Lab</t>
  </si>
  <si>
    <t>745675</t>
  </si>
  <si>
    <t>Duke University</t>
  </si>
  <si>
    <t>745680</t>
  </si>
  <si>
    <t>Duquesne University</t>
  </si>
  <si>
    <t>745700</t>
  </si>
  <si>
    <t>Emory University</t>
  </si>
  <si>
    <t>745710</t>
  </si>
  <si>
    <t>EngeniusMicro</t>
  </si>
  <si>
    <t>745750</t>
  </si>
  <si>
    <t>Evergreen Hospital</t>
  </si>
  <si>
    <t>745775</t>
  </si>
  <si>
    <t>Exchange Club Family Center</t>
  </si>
  <si>
    <t>745790</t>
  </si>
  <si>
    <t>University of Maryland College Park</t>
  </si>
  <si>
    <t>745800</t>
  </si>
  <si>
    <t>Family Counseling Center</t>
  </si>
  <si>
    <t>745805</t>
  </si>
  <si>
    <t>Fayette County Board of Education</t>
  </si>
  <si>
    <t>745825</t>
  </si>
  <si>
    <t>Florence City Schools Board of Edu</t>
  </si>
  <si>
    <t>745827</t>
  </si>
  <si>
    <t>Florida Gulf Coast University</t>
  </si>
  <si>
    <t>745828</t>
  </si>
  <si>
    <t>Florida Institute of Technology</t>
  </si>
  <si>
    <t>745835</t>
  </si>
  <si>
    <t>Florida International University</t>
  </si>
  <si>
    <t>745850</t>
  </si>
  <si>
    <t>Fox Chase Cancer Center</t>
  </si>
  <si>
    <t>745853</t>
  </si>
  <si>
    <t>Franklin County Board of Education</t>
  </si>
  <si>
    <t>745855</t>
  </si>
  <si>
    <t>Franklin Primary Health Center</t>
  </si>
  <si>
    <t>745860</t>
  </si>
  <si>
    <t>Gadsden City Board of Education</t>
  </si>
  <si>
    <t>745870</t>
  </si>
  <si>
    <t>Geneva Foundation</t>
  </si>
  <si>
    <t>745875</t>
  </si>
  <si>
    <t>Georgia Health Sciences University</t>
  </si>
  <si>
    <t>745900</t>
  </si>
  <si>
    <t>Grove Hill Hospital</t>
  </si>
  <si>
    <t>745950</t>
  </si>
  <si>
    <t>Gulf Coast Exploreum</t>
  </si>
  <si>
    <t>745975</t>
  </si>
  <si>
    <t>Gulf Coast Perinatal</t>
  </si>
  <si>
    <t>745995</t>
  </si>
  <si>
    <t>Gulf Coast Perinatal Services</t>
  </si>
  <si>
    <t>745997</t>
  </si>
  <si>
    <t>Gulf Shores City Schools</t>
  </si>
  <si>
    <t>746100</t>
  </si>
  <si>
    <t>H R Wallingford</t>
  </si>
  <si>
    <t>746105</t>
  </si>
  <si>
    <t>Hale County Board of Education</t>
  </si>
  <si>
    <t>746150</t>
  </si>
  <si>
    <t>Hoover City Schools Board of Educat</t>
  </si>
  <si>
    <t>746160</t>
  </si>
  <si>
    <t>Houston County Board of Education</t>
  </si>
  <si>
    <t>746200</t>
  </si>
  <si>
    <t>Ideations LLC</t>
  </si>
  <si>
    <t>746250</t>
  </si>
  <si>
    <t>Indiana University</t>
  </si>
  <si>
    <t>746275</t>
  </si>
  <si>
    <t>Informed Decisions</t>
  </si>
  <si>
    <t>746310</t>
  </si>
  <si>
    <t>Jackson County Board of Education</t>
  </si>
  <si>
    <t>746349</t>
  </si>
  <si>
    <t>Jacksonville State University</t>
  </si>
  <si>
    <t>746350</t>
  </si>
  <si>
    <t>Jackson Medical Center</t>
  </si>
  <si>
    <t>746352</t>
  </si>
  <si>
    <t>Jackson State University</t>
  </si>
  <si>
    <t>746353</t>
  </si>
  <si>
    <t>Jasper City Schools Board of Edu</t>
  </si>
  <si>
    <t>746354</t>
  </si>
  <si>
    <t>Jefferson County Board of Education</t>
  </si>
  <si>
    <t>746355</t>
  </si>
  <si>
    <t>JHD Group</t>
  </si>
  <si>
    <t>746375</t>
  </si>
  <si>
    <t>Jordan Pile Driving, Inc.</t>
  </si>
  <si>
    <t>746400</t>
  </si>
  <si>
    <t>Kansas State University</t>
  </si>
  <si>
    <t>746445</t>
  </si>
  <si>
    <t>Lawrence County Board of Education</t>
  </si>
  <si>
    <t>746450</t>
  </si>
  <si>
    <t>Lazarus Technology Mentoring, Inc.</t>
  </si>
  <si>
    <t>746460</t>
  </si>
  <si>
    <t>Leeds City Schools Board of Ed</t>
  </si>
  <si>
    <t>746461</t>
  </si>
  <si>
    <t>Leidos</t>
  </si>
  <si>
    <t>746470</t>
  </si>
  <si>
    <t>Limestone County Schools BOE</t>
  </si>
  <si>
    <t>746499</t>
  </si>
  <si>
    <t>Louisiana State University</t>
  </si>
  <si>
    <t>746500</t>
  </si>
  <si>
    <t>Louisiana State Univ Health Science</t>
  </si>
  <si>
    <t>746510</t>
  </si>
  <si>
    <t>Loyola University of Chicago</t>
  </si>
  <si>
    <t>746583</t>
  </si>
  <si>
    <t>Madison City Sch Board of Education</t>
  </si>
  <si>
    <t>746585</t>
  </si>
  <si>
    <t>Madison County Board of Education</t>
  </si>
  <si>
    <t>746595</t>
  </si>
  <si>
    <t>Management and Medical Consulting</t>
  </si>
  <si>
    <t>746596</t>
  </si>
  <si>
    <t>Marine Environmental Science Consor</t>
  </si>
  <si>
    <t>746597</t>
  </si>
  <si>
    <t>Marshall County Board of Education</t>
  </si>
  <si>
    <t>746600</t>
  </si>
  <si>
    <t>MDI Media Group Inc</t>
  </si>
  <si>
    <t>746650</t>
  </si>
  <si>
    <t>Medical College of Georgia</t>
  </si>
  <si>
    <t>746675</t>
  </si>
  <si>
    <t>Medical Services Systems Inc</t>
  </si>
  <si>
    <t>746700</t>
  </si>
  <si>
    <t>Medical University of So Carolina</t>
  </si>
  <si>
    <t>746775</t>
  </si>
  <si>
    <t>MFM Medical Enterprises</t>
  </si>
  <si>
    <t>746778</t>
  </si>
  <si>
    <t>Michigan State University</t>
  </si>
  <si>
    <t>746800</t>
  </si>
  <si>
    <t>Microlink Software</t>
  </si>
  <si>
    <t>746825</t>
  </si>
  <si>
    <t>Millitherm, Inc.</t>
  </si>
  <si>
    <t>746835</t>
  </si>
  <si>
    <t>Mississippi State University</t>
  </si>
  <si>
    <t>746850</t>
  </si>
  <si>
    <t>Mobile Aids Support Services</t>
  </si>
  <si>
    <t>746860</t>
  </si>
  <si>
    <t>Mobile Area Education Foundation</t>
  </si>
  <si>
    <t>746865</t>
  </si>
  <si>
    <t>Mobile County Board of Health</t>
  </si>
  <si>
    <t>746875</t>
  </si>
  <si>
    <t>Mobile County Public School System</t>
  </si>
  <si>
    <t>746885</t>
  </si>
  <si>
    <t>Mobile County School Board</t>
  </si>
  <si>
    <t>746935</t>
  </si>
  <si>
    <t>Mobile Fire Department</t>
  </si>
  <si>
    <t>746950</t>
  </si>
  <si>
    <t>Mobile Mental Health</t>
  </si>
  <si>
    <t>746975</t>
  </si>
  <si>
    <t>Monroe County Board of Education</t>
  </si>
  <si>
    <t>746976</t>
  </si>
  <si>
    <t>Monroe County Hospital</t>
  </si>
  <si>
    <t>746978</t>
  </si>
  <si>
    <t>Montgomery County Board of Educatio</t>
  </si>
  <si>
    <t>746980</t>
  </si>
  <si>
    <t>Morehouse School of Medicine</t>
  </si>
  <si>
    <t>746982</t>
  </si>
  <si>
    <t>Muscle Shoals City Schools Bd of Ed</t>
  </si>
  <si>
    <t>747001</t>
  </si>
  <si>
    <t>North Carolina State University</t>
  </si>
  <si>
    <t>747010</t>
  </si>
  <si>
    <t>North Dakota State University</t>
  </si>
  <si>
    <t>747040</t>
  </si>
  <si>
    <t>Northeastern University</t>
  </si>
  <si>
    <t>747050</t>
  </si>
  <si>
    <t>Northwestern University</t>
  </si>
  <si>
    <t>747070</t>
  </si>
  <si>
    <t>Nueta Hidatsa Sahnish College</t>
  </si>
  <si>
    <t>747095</t>
  </si>
  <si>
    <t>Oakland University</t>
  </si>
  <si>
    <t>747097</t>
  </si>
  <si>
    <t>Ohio State University</t>
  </si>
  <si>
    <t>747100</t>
  </si>
  <si>
    <t>Olsen Associates Inc</t>
  </si>
  <si>
    <t>747120</t>
  </si>
  <si>
    <t>Oneonta City Board of Education</t>
  </si>
  <si>
    <t>747140</t>
  </si>
  <si>
    <t>Open Source Digital Voting Foundati</t>
  </si>
  <si>
    <t>747150</t>
  </si>
  <si>
    <t>Oregon Health and Science Univ</t>
  </si>
  <si>
    <t>747160</t>
  </si>
  <si>
    <t>Osmoses, Inc</t>
  </si>
  <si>
    <t>747175</t>
  </si>
  <si>
    <t>PBC Services</t>
  </si>
  <si>
    <t>747190</t>
  </si>
  <si>
    <t>Pelham City Schools Board of Educat</t>
  </si>
  <si>
    <t>747200</t>
  </si>
  <si>
    <t>Penelope House</t>
  </si>
  <si>
    <t>747225</t>
  </si>
  <si>
    <t>Performance Media</t>
  </si>
  <si>
    <t>747235</t>
  </si>
  <si>
    <t>Pickens County Board of Education</t>
  </si>
  <si>
    <t>747243</t>
  </si>
  <si>
    <t>Plaquemines Community CARE Centers</t>
  </si>
  <si>
    <t>747245</t>
  </si>
  <si>
    <t>Plaquemines Medical Center</t>
  </si>
  <si>
    <t>747275</t>
  </si>
  <si>
    <t>Project SOS</t>
  </si>
  <si>
    <t>747300</t>
  </si>
  <si>
    <t>Providence Hospital</t>
  </si>
  <si>
    <t>747310</t>
  </si>
  <si>
    <t>Purdue University</t>
  </si>
  <si>
    <t>747375</t>
  </si>
  <si>
    <t>Quinnipiac University</t>
  </si>
  <si>
    <t>747395</t>
  </si>
  <si>
    <t>R A Kemmerer Associates</t>
  </si>
  <si>
    <t>747400</t>
  </si>
  <si>
    <t>Radiance Technologies</t>
  </si>
  <si>
    <t>747418</t>
  </si>
  <si>
    <t>Regents of University of Colorado</t>
  </si>
  <si>
    <t>747420</t>
  </si>
  <si>
    <t>Reinsurance Advisory Services, LLC</t>
  </si>
  <si>
    <t>747425</t>
  </si>
  <si>
    <t>Rescobie Associates Inc</t>
  </si>
  <si>
    <t>747472</t>
  </si>
  <si>
    <t>Russellville City Board of Educatio</t>
  </si>
  <si>
    <t>747474</t>
  </si>
  <si>
    <t>Sam Houston State University</t>
  </si>
  <si>
    <t>747475</t>
  </si>
  <si>
    <t>Sanibel-Captiva Conservation Fnd</t>
  </si>
  <si>
    <t>747480</t>
  </si>
  <si>
    <t>Satsuma City BOE</t>
  </si>
  <si>
    <t>747485</t>
  </si>
  <si>
    <t>Saraland City Schools</t>
  </si>
  <si>
    <t>747500</t>
  </si>
  <si>
    <t>Scott &amp; White Memorial Hospital</t>
  </si>
  <si>
    <t>747505</t>
  </si>
  <si>
    <t>Scottsboro City Board of Education</t>
  </si>
  <si>
    <t>747506</t>
  </si>
  <si>
    <t>Sentiont LLC</t>
  </si>
  <si>
    <t>747545</t>
  </si>
  <si>
    <t>Sheffield City Schools Board of Edu</t>
  </si>
  <si>
    <t>747550</t>
  </si>
  <si>
    <t>Sickle Cell Disease Association</t>
  </si>
  <si>
    <t>747560</t>
  </si>
  <si>
    <t>Siemens Corporation</t>
  </si>
  <si>
    <t>747580</t>
  </si>
  <si>
    <t>South Alabama CARES</t>
  </si>
  <si>
    <t>747590</t>
  </si>
  <si>
    <t>South Alabama Research and Inservic</t>
  </si>
  <si>
    <t>747600</t>
  </si>
  <si>
    <t>South Baldwin Hospital</t>
  </si>
  <si>
    <t>747625</t>
  </si>
  <si>
    <t>Southern Earth Science</t>
  </si>
  <si>
    <t>747635</t>
  </si>
  <si>
    <t>Southern Methodist University</t>
  </si>
  <si>
    <t>747650</t>
  </si>
  <si>
    <t>Southwest Alabama Emergency</t>
  </si>
  <si>
    <t>747660</t>
  </si>
  <si>
    <t>Spectracyte LLC</t>
  </si>
  <si>
    <t>747700</t>
  </si>
  <si>
    <t>Springhill Memorial Hospital</t>
  </si>
  <si>
    <t>747745</t>
  </si>
  <si>
    <t>Stetson University</t>
  </si>
  <si>
    <t>747750</t>
  </si>
  <si>
    <t>Stillman College</t>
  </si>
  <si>
    <t>747760</t>
  </si>
  <si>
    <t>St. Clair County Board of Ed</t>
  </si>
  <si>
    <t>747800</t>
  </si>
  <si>
    <t>Talladega College</t>
  </si>
  <si>
    <t>747802</t>
  </si>
  <si>
    <t>Tallahassee City Board of Education</t>
  </si>
  <si>
    <t>747810</t>
  </si>
  <si>
    <t>Tarrant City Board of Education</t>
  </si>
  <si>
    <t>747835</t>
  </si>
  <si>
    <t>TechCode, Inc</t>
  </si>
  <si>
    <t>747836</t>
  </si>
  <si>
    <t>Teche Action Board Inc.</t>
  </si>
  <si>
    <t>747837</t>
  </si>
  <si>
    <t>Tel Aviv University</t>
  </si>
  <si>
    <t>747838</t>
  </si>
  <si>
    <t>Texas A&amp;M</t>
  </si>
  <si>
    <t>747839</t>
  </si>
  <si>
    <t>Texas A&amp;M Kingsville</t>
  </si>
  <si>
    <t>747840</t>
  </si>
  <si>
    <t>Texas Engineering Experiment Statio</t>
  </si>
  <si>
    <t>747841</t>
  </si>
  <si>
    <t>Texas A&amp;M, Corpus Christi</t>
  </si>
  <si>
    <t>747842</t>
  </si>
  <si>
    <t>Texas A&amp;M at Galveston</t>
  </si>
  <si>
    <t>747844</t>
  </si>
  <si>
    <t>Texas Tech University</t>
  </si>
  <si>
    <t>747845</t>
  </si>
  <si>
    <t>The Geneva Foundation</t>
  </si>
  <si>
    <t>747848</t>
  </si>
  <si>
    <t>The Mobile Teen Center</t>
  </si>
  <si>
    <t>747850</t>
  </si>
  <si>
    <t>The Nature Conservancy</t>
  </si>
  <si>
    <t>747875</t>
  </si>
  <si>
    <t>Thomas Hospital</t>
  </si>
  <si>
    <t>747885</t>
  </si>
  <si>
    <t>Thomasville City Board of Education</t>
  </si>
  <si>
    <t>747900</t>
  </si>
  <si>
    <t>Thomasville Infirmary</t>
  </si>
  <si>
    <t>747925</t>
  </si>
  <si>
    <t>Triton Systems, Inc</t>
  </si>
  <si>
    <t>747950</t>
  </si>
  <si>
    <t>Troy State University</t>
  </si>
  <si>
    <t>747953</t>
  </si>
  <si>
    <t>Trussville City Schools</t>
  </si>
  <si>
    <t>747958</t>
  </si>
  <si>
    <t>Tulane University</t>
  </si>
  <si>
    <t>747959</t>
  </si>
  <si>
    <t>Tuscaloosa Co Board of Education</t>
  </si>
  <si>
    <t>747960</t>
  </si>
  <si>
    <t>Tuskegee University</t>
  </si>
  <si>
    <t>747990</t>
  </si>
  <si>
    <t>United Methodist Inner City Mission</t>
  </si>
  <si>
    <t>747995</t>
  </si>
  <si>
    <t>United States Naval Acaddemy</t>
  </si>
  <si>
    <t>747998</t>
  </si>
  <si>
    <t>University of Akron</t>
  </si>
  <si>
    <t>748000</t>
  </si>
  <si>
    <t>University of Alabama</t>
  </si>
  <si>
    <t>748050</t>
  </si>
  <si>
    <t>University of Alabama - B'ham</t>
  </si>
  <si>
    <t>748070</t>
  </si>
  <si>
    <t>University of Arkansas</t>
  </si>
  <si>
    <t>748073</t>
  </si>
  <si>
    <t>University of California San Diego</t>
  </si>
  <si>
    <t>748074</t>
  </si>
  <si>
    <t>University of Buffalo SUNY</t>
  </si>
  <si>
    <t>748075</t>
  </si>
  <si>
    <t>University of Alabama - Huntsville</t>
  </si>
  <si>
    <t>748076</t>
  </si>
  <si>
    <t>University of Cambridge</t>
  </si>
  <si>
    <t>748077</t>
  </si>
  <si>
    <t>University of Central Florida</t>
  </si>
  <si>
    <t>748078</t>
  </si>
  <si>
    <t>University of Chile</t>
  </si>
  <si>
    <t>748079</t>
  </si>
  <si>
    <t>University of Florida</t>
  </si>
  <si>
    <t>748080</t>
  </si>
  <si>
    <t>University of Georgia</t>
  </si>
  <si>
    <t>748081</t>
  </si>
  <si>
    <t>University of Delaware</t>
  </si>
  <si>
    <t>748082</t>
  </si>
  <si>
    <t>University of Chicago</t>
  </si>
  <si>
    <t>748095</t>
  </si>
  <si>
    <t>University of Greifswald</t>
  </si>
  <si>
    <t>748200</t>
  </si>
  <si>
    <t>University of Kentucky</t>
  </si>
  <si>
    <t>748789</t>
  </si>
  <si>
    <t>University of Maryland Baltimore</t>
  </si>
  <si>
    <t>748790</t>
  </si>
  <si>
    <t>748800</t>
  </si>
  <si>
    <t>University of Memphis</t>
  </si>
  <si>
    <t>748850</t>
  </si>
  <si>
    <t>University of Mississippi</t>
  </si>
  <si>
    <t>748855</t>
  </si>
  <si>
    <t>University of Missouri - Columbia</t>
  </si>
  <si>
    <t>748880</t>
  </si>
  <si>
    <t>University of Nevada - Reno</t>
  </si>
  <si>
    <t>748900</t>
  </si>
  <si>
    <t>University of North Alabama</t>
  </si>
  <si>
    <t>748905</t>
  </si>
  <si>
    <t>UNC at Chapel Hill</t>
  </si>
  <si>
    <t>748910</t>
  </si>
  <si>
    <t>University of North Dakota</t>
  </si>
  <si>
    <t>748920</t>
  </si>
  <si>
    <t>University of North Florida</t>
  </si>
  <si>
    <t>748930</t>
  </si>
  <si>
    <t>University of Oregon</t>
  </si>
  <si>
    <t>748940</t>
  </si>
  <si>
    <t>University of Pittsburgh</t>
  </si>
  <si>
    <t>748955</t>
  </si>
  <si>
    <t>University of South Florida</t>
  </si>
  <si>
    <t>748980</t>
  </si>
  <si>
    <t>University of Southern Mississippi</t>
  </si>
  <si>
    <t>749000</t>
  </si>
  <si>
    <t>University of Tennessee</t>
  </si>
  <si>
    <t>749075</t>
  </si>
  <si>
    <t>University of Texas</t>
  </si>
  <si>
    <t>749100</t>
  </si>
  <si>
    <t>University of Texas at Dallas</t>
  </si>
  <si>
    <t>749104</t>
  </si>
  <si>
    <t>University of TX MD Anderson Cancer</t>
  </si>
  <si>
    <t>749105</t>
  </si>
  <si>
    <t>University of Texas Medical Branch</t>
  </si>
  <si>
    <t>749107</t>
  </si>
  <si>
    <t>University of Texas Medical at GA</t>
  </si>
  <si>
    <t>749125</t>
  </si>
  <si>
    <t>University of Virginia</t>
  </si>
  <si>
    <t>749150</t>
  </si>
  <si>
    <t>University of the Virgin Islands</t>
  </si>
  <si>
    <t>749175</t>
  </si>
  <si>
    <t>University of Washington</t>
  </si>
  <si>
    <t>749200</t>
  </si>
  <si>
    <t>University of West Alabama</t>
  </si>
  <si>
    <t>749202</t>
  </si>
  <si>
    <t>University of West Florida</t>
  </si>
  <si>
    <t>749210</t>
  </si>
  <si>
    <t>University of Wisconsin</t>
  </si>
  <si>
    <t>749225</t>
  </si>
  <si>
    <t>USAID</t>
  </si>
  <si>
    <t>749250</t>
  </si>
  <si>
    <t>USA Knollwood</t>
  </si>
  <si>
    <t>749275</t>
  </si>
  <si>
    <t>USA Medical Center</t>
  </si>
  <si>
    <t>749300</t>
  </si>
  <si>
    <t>USA Children's &amp; Women's Hospital</t>
  </si>
  <si>
    <t>749315</t>
  </si>
  <si>
    <t>USA Technology and Research Park</t>
  </si>
  <si>
    <t>749320</t>
  </si>
  <si>
    <t>US Army Medical Research Institute</t>
  </si>
  <si>
    <t>749325</t>
  </si>
  <si>
    <t>Vanderbilt University</t>
  </si>
  <si>
    <t>749330</t>
  </si>
  <si>
    <t>Vascular BioSciences Inc.</t>
  </si>
  <si>
    <t>749332</t>
  </si>
  <si>
    <t>Virginia Commonwealth University</t>
  </si>
  <si>
    <t>749333</t>
  </si>
  <si>
    <t>Via Health Fitness Enrichment Ctr</t>
  </si>
  <si>
    <t>749334</t>
  </si>
  <si>
    <t>Virginia Institute of Marine Scienc</t>
  </si>
  <si>
    <t>749335</t>
  </si>
  <si>
    <t>Wake Forest University</t>
  </si>
  <si>
    <t>749338</t>
  </si>
  <si>
    <t>Walker County Board of Education</t>
  </si>
  <si>
    <t>749345</t>
  </si>
  <si>
    <t>Washington Co Board of Education</t>
  </si>
  <si>
    <t>749350</t>
  </si>
  <si>
    <t>Washington County Hospital</t>
  </si>
  <si>
    <t>749352</t>
  </si>
  <si>
    <t>Western Carolina University</t>
  </si>
  <si>
    <t>749354</t>
  </si>
  <si>
    <t>Wheaton College</t>
  </si>
  <si>
    <t>749355</t>
  </si>
  <si>
    <t>Wichita State University</t>
  </si>
  <si>
    <t>749358</t>
  </si>
  <si>
    <t>Winston County Schools Board of Edu</t>
  </si>
  <si>
    <t>749360</t>
  </si>
  <si>
    <t>Winston-Salem State University</t>
  </si>
  <si>
    <t>749370</t>
  </si>
  <si>
    <t>Woods Hole Oceanographic Institutio</t>
  </si>
  <si>
    <t>749375</t>
  </si>
  <si>
    <t>Woolpert LLP</t>
  </si>
  <si>
    <t>749500</t>
  </si>
  <si>
    <t>Wright State University</t>
  </si>
  <si>
    <t>Mobile Baykeeper</t>
  </si>
  <si>
    <t>750010</t>
  </si>
  <si>
    <t>Beverages</t>
  </si>
  <si>
    <t>750020</t>
  </si>
  <si>
    <t>Charge Card Discount</t>
  </si>
  <si>
    <t>750025</t>
  </si>
  <si>
    <t>Mediclick Payment Discount</t>
  </si>
  <si>
    <t>750030</t>
  </si>
  <si>
    <t>Computer Software Purchases</t>
  </si>
  <si>
    <t>750040</t>
  </si>
  <si>
    <t>Coupon Discount</t>
  </si>
  <si>
    <t>750050</t>
  </si>
  <si>
    <t>Departmental Discount</t>
  </si>
  <si>
    <t>750060</t>
  </si>
  <si>
    <t>Faculty/Staff Discount</t>
  </si>
  <si>
    <t>750070</t>
  </si>
  <si>
    <t>Gift/Jewelry Purchases</t>
  </si>
  <si>
    <t>750080</t>
  </si>
  <si>
    <t>Graduation Purchases</t>
  </si>
  <si>
    <t>750090</t>
  </si>
  <si>
    <t>Medical Text Books</t>
  </si>
  <si>
    <t>750100</t>
  </si>
  <si>
    <t>Medical Supplies</t>
  </si>
  <si>
    <t>750110</t>
  </si>
  <si>
    <t>Paperbook Purchases</t>
  </si>
  <si>
    <t>750120</t>
  </si>
  <si>
    <t>Purchases for Supplies</t>
  </si>
  <si>
    <t>750130</t>
  </si>
  <si>
    <t>Soft Goods Purchases</t>
  </si>
  <si>
    <t>750140</t>
  </si>
  <si>
    <t>Specialty Purchases</t>
  </si>
  <si>
    <t>750150</t>
  </si>
  <si>
    <t>New Book Purchases</t>
  </si>
  <si>
    <t>750160</t>
  </si>
  <si>
    <t>Used Textbook Purchases</t>
  </si>
  <si>
    <t>750170</t>
  </si>
  <si>
    <t>Medical Reference Books</t>
  </si>
  <si>
    <t>750180</t>
  </si>
  <si>
    <t>HS New Books</t>
  </si>
  <si>
    <t>750190</t>
  </si>
  <si>
    <t>HS Used Books</t>
  </si>
  <si>
    <t>750200</t>
  </si>
  <si>
    <t>MCI Kiosk Purchases</t>
  </si>
  <si>
    <t>750305</t>
  </si>
  <si>
    <t>Inventory Adjustments</t>
  </si>
  <si>
    <t>750310</t>
  </si>
  <si>
    <t>Mediclick AP PRice Variance</t>
  </si>
  <si>
    <t>760100</t>
  </si>
  <si>
    <t>Buildings</t>
  </si>
  <si>
    <t>760200</t>
  </si>
  <si>
    <t>Equipment-Lease to Purchase</t>
  </si>
  <si>
    <t>760300</t>
  </si>
  <si>
    <t>Equipment &amp; Furniture &gt; $5000 Fixed</t>
  </si>
  <si>
    <t>760400</t>
  </si>
  <si>
    <t>Equipment &amp; Furniture &gt; $5000 Move</t>
  </si>
  <si>
    <t>760450</t>
  </si>
  <si>
    <t>Computers &gt; $5000</t>
  </si>
  <si>
    <t>760460</t>
  </si>
  <si>
    <t>Copier Purchases &gt; $5000</t>
  </si>
  <si>
    <t>760980</t>
  </si>
  <si>
    <t>Const in Progress Equipment</t>
  </si>
  <si>
    <t>760510</t>
  </si>
  <si>
    <t>Improvements-Building</t>
  </si>
  <si>
    <t>760520</t>
  </si>
  <si>
    <t>Improvements-Site</t>
  </si>
  <si>
    <t>760530</t>
  </si>
  <si>
    <t>Improvements-Land</t>
  </si>
  <si>
    <t>760600</t>
  </si>
  <si>
    <t>Land</t>
  </si>
  <si>
    <t>760700</t>
  </si>
  <si>
    <t>Capital Software</t>
  </si>
  <si>
    <t>760701</t>
  </si>
  <si>
    <t>Capital Software-Unity Delay Cost</t>
  </si>
  <si>
    <t>760900</t>
  </si>
  <si>
    <t>Construction Expenses</t>
  </si>
  <si>
    <t>760905</t>
  </si>
  <si>
    <t>Const Administration</t>
  </si>
  <si>
    <t>760906</t>
  </si>
  <si>
    <t>Construction - Appraisal</t>
  </si>
  <si>
    <t>760907</t>
  </si>
  <si>
    <t>Const-Environmental Studies</t>
  </si>
  <si>
    <t>760908</t>
  </si>
  <si>
    <t>Const-Survey</t>
  </si>
  <si>
    <t>760909</t>
  </si>
  <si>
    <t>Const-Est &amp; Proj Scheduling</t>
  </si>
  <si>
    <t>760910</t>
  </si>
  <si>
    <t>Const Architect and Eng Fees</t>
  </si>
  <si>
    <t>760911</t>
  </si>
  <si>
    <t>Professional Fees-Geotechnical</t>
  </si>
  <si>
    <t>760912</t>
  </si>
  <si>
    <t>Professinal Fees</t>
  </si>
  <si>
    <t>760913</t>
  </si>
  <si>
    <t>Construction-Material Testing</t>
  </si>
  <si>
    <t>760914</t>
  </si>
  <si>
    <t>Construction-Fire Control Design</t>
  </si>
  <si>
    <t>760915</t>
  </si>
  <si>
    <t>Const Consultant Fee</t>
  </si>
  <si>
    <t>760916</t>
  </si>
  <si>
    <t>Const-Test and Balance/EOC</t>
  </si>
  <si>
    <t>760917</t>
  </si>
  <si>
    <t>Const-Commissioning</t>
  </si>
  <si>
    <t>760920</t>
  </si>
  <si>
    <t>Const Contracts</t>
  </si>
  <si>
    <t>760921</t>
  </si>
  <si>
    <t>Construction-Yearly Bids/Contracts</t>
  </si>
  <si>
    <t>760925</t>
  </si>
  <si>
    <t>Const Management Fee</t>
  </si>
  <si>
    <t>760926</t>
  </si>
  <si>
    <t>Const Interior Design Fees</t>
  </si>
  <si>
    <t>760927</t>
  </si>
  <si>
    <t>Const Grounds &amp; Landscaping Fees</t>
  </si>
  <si>
    <t>760930</t>
  </si>
  <si>
    <t>Const Retainage</t>
  </si>
  <si>
    <t>760935</t>
  </si>
  <si>
    <t>Const In-house Casework</t>
  </si>
  <si>
    <t>760940</t>
  </si>
  <si>
    <t>Const In-house Construction</t>
  </si>
  <si>
    <t>760945</t>
  </si>
  <si>
    <t>Const Project Contingency</t>
  </si>
  <si>
    <t>760950</t>
  </si>
  <si>
    <t>Const Site and Site Improvements</t>
  </si>
  <si>
    <t>760951</t>
  </si>
  <si>
    <t>Landscape and Special Features</t>
  </si>
  <si>
    <t>760952</t>
  </si>
  <si>
    <t>Const-Utilities and Infrastructure</t>
  </si>
  <si>
    <t>760953</t>
  </si>
  <si>
    <t>Const-Interior Design</t>
  </si>
  <si>
    <t>760954</t>
  </si>
  <si>
    <t>Const-Telephone and Data</t>
  </si>
  <si>
    <t>760955</t>
  </si>
  <si>
    <t>Const Supervision</t>
  </si>
  <si>
    <t>760956</t>
  </si>
  <si>
    <t>Const-Security and Access</t>
  </si>
  <si>
    <t>760957</t>
  </si>
  <si>
    <t>Const-Final Cleaning</t>
  </si>
  <si>
    <t>760960</t>
  </si>
  <si>
    <t>Const USA Paid Materials</t>
  </si>
  <si>
    <t>760965</t>
  </si>
  <si>
    <t>Construction Supporting Services</t>
  </si>
  <si>
    <t>760966</t>
  </si>
  <si>
    <t>Const-Donor Program</t>
  </si>
  <si>
    <t>760981</t>
  </si>
  <si>
    <t>Hospital Funded Fixed Equipment</t>
  </si>
  <si>
    <t>760982</t>
  </si>
  <si>
    <t>Hospital Funded Moveable Equipment</t>
  </si>
  <si>
    <t>760990</t>
  </si>
  <si>
    <t>Const Capitalized Interest</t>
  </si>
  <si>
    <t>770010</t>
  </si>
  <si>
    <t>Assistantships</t>
  </si>
  <si>
    <t>770015</t>
  </si>
  <si>
    <t>Micro Grants</t>
  </si>
  <si>
    <t>770020</t>
  </si>
  <si>
    <t>Athletics 5th Year Scholarships</t>
  </si>
  <si>
    <t>770021</t>
  </si>
  <si>
    <t>Athletics-Jaguar Academic Award</t>
  </si>
  <si>
    <t>770025</t>
  </si>
  <si>
    <t>Athletics-Books</t>
  </si>
  <si>
    <t>770030</t>
  </si>
  <si>
    <t>General Scholarships</t>
  </si>
  <si>
    <t>770031</t>
  </si>
  <si>
    <t>MISC General Scholarships/Grad Asst</t>
  </si>
  <si>
    <t>770032</t>
  </si>
  <si>
    <t>Repayable Scholarship Books</t>
  </si>
  <si>
    <t>770035</t>
  </si>
  <si>
    <t>General Scholarships - Other</t>
  </si>
  <si>
    <t>770040</t>
  </si>
  <si>
    <t>Non-Enrolled Scholarships</t>
  </si>
  <si>
    <t>770045</t>
  </si>
  <si>
    <t>Scholarships Project Cruise</t>
  </si>
  <si>
    <t>770050</t>
  </si>
  <si>
    <t>Non-Resident Scholarships</t>
  </si>
  <si>
    <t>770060</t>
  </si>
  <si>
    <t>Room/Board Scholarships</t>
  </si>
  <si>
    <t>770070</t>
  </si>
  <si>
    <t>Student Awards</t>
  </si>
  <si>
    <t>770775</t>
  </si>
  <si>
    <t>Stipend</t>
  </si>
  <si>
    <t>770780</t>
  </si>
  <si>
    <t>Participant-Prepaid VISA</t>
  </si>
  <si>
    <t>777777</t>
  </si>
  <si>
    <t>G4 Defaults</t>
  </si>
  <si>
    <t>792050</t>
  </si>
  <si>
    <t>F &amp; A Recovery Expense</t>
  </si>
  <si>
    <t>Total Direct Costs</t>
  </si>
  <si>
    <t>Prog Number:</t>
  </si>
  <si>
    <t>This should ="0" unless transferring to another Fund. *</t>
  </si>
  <si>
    <t>* If transferring to another fund, complete a separate Rebudget Request.  The totals of the two pages together should equal zero.</t>
  </si>
  <si>
    <t>Calculation for Budget moving from line item with F&amp;A to line item with NO F&amp;A:</t>
  </si>
  <si>
    <t>Calculation for Budget moving from line item with NO F&amp;A to line item with F&amp;A:</t>
  </si>
  <si>
    <t>Reason for Rebudget:</t>
  </si>
  <si>
    <t>Rebudget Needed</t>
  </si>
  <si>
    <t>Description (Auto Fills)</t>
  </si>
  <si>
    <t>**New Budget Total should equal Original Budget unless moving to or from another Fund.</t>
  </si>
  <si>
    <t>Insert Current Account Codes and COMPLETE Budget from Banner FRIGITD</t>
  </si>
  <si>
    <t>Current Budget Amount</t>
  </si>
  <si>
    <t>Enter Rebudget needed.  To add to an account code, put in "Increase" column.  To take away from an account code, put in "Decrease" column (minus sign NOT needed for decreases)</t>
  </si>
  <si>
    <t>percent.</t>
  </si>
  <si>
    <t xml:space="preserve">Sponsor prior-approval NOT NEEDED due to being under the threshhold of </t>
  </si>
  <si>
    <t>Tennessee Tech</t>
  </si>
  <si>
    <t>University of Houston Clear Lake</t>
  </si>
  <si>
    <t>Vanderbilt University Medical Center</t>
  </si>
  <si>
    <t>Rebuilding Together of South Alabama</t>
  </si>
  <si>
    <t>Complete a separate page for each fund</t>
  </si>
  <si>
    <t>Sponsor prior-approval NOT NEEDED due to Expanded Authority.  Attach copy of EA authorization.</t>
  </si>
  <si>
    <t>This is the amount to be INCREASED to F&amp;A</t>
  </si>
  <si>
    <t>This is the amount to be DECREASED from F&amp;A</t>
  </si>
  <si>
    <t>Multiplied by F&amp;A Rate (F11 above).  This should be DECREASED from Account Code(s) with F&amp;A</t>
  </si>
  <si>
    <t>Divided by  1+F&amp;A Rate (F11 above)   This is the total amount to redistibute (INCREASE) to Account Codes with F&amp;A</t>
  </si>
  <si>
    <t xml:space="preserve">Total Amount to Move to DECREASE from Account Code(s) with NO F&amp;A </t>
  </si>
  <si>
    <t>Total Amount to INCREASE Non F&amp;A Line</t>
  </si>
  <si>
    <t>Email to OGCA@southalabama.edu if either of the following are checked.  If moving funds to or from a non F&amp;A line item, and the F&amp;A line will be impacted in any way, please get sponsor prior approval and submit the request thru SPA.</t>
  </si>
  <si>
    <t xml:space="preserve">Sponsor prior-approval NEEDED.  </t>
  </si>
  <si>
    <t>Note</t>
  </si>
  <si>
    <t>Save document as "Fund # Budget Mod Date"  Use this same format in the email subject line</t>
  </si>
  <si>
    <t>205100 Budget Mod 07.31.25.xls</t>
  </si>
  <si>
    <t>Email to SPA at Awards@southalabama.edu and copy your SPA Specialist 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</si>
</sst>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>
      <alignment wrapText="1"/>
    </xf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43" fontId="0" fillId="0" borderId="0" xfId="1" applyFont="1"/>
    <xf numFmtId="0" fontId="4" fillId="0" borderId="0" xfId="0" applyFont="1"/>
    <xf numFmtId="0" fontId="3" fillId="3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1" xfId="1" applyFont="1" applyFill="1" applyBorder="1"/>
    <xf numFmtId="43" fontId="0" fillId="4" borderId="0" xfId="1" applyFont="1" applyFill="1"/>
    <xf numFmtId="43" fontId="0" fillId="0" borderId="0" xfId="1" applyFont="1" applyFill="1"/>
    <xf numFmtId="44" fontId="0" fillId="0" borderId="0" xfId="3" applyFont="1"/>
    <xf numFmtId="43" fontId="0" fillId="0" borderId="3" xfId="1" applyFont="1" applyBorder="1"/>
    <xf numFmtId="43" fontId="0" fillId="0" borderId="3" xfId="1" applyFont="1" applyFill="1" applyBorder="1"/>
    <xf numFmtId="0" fontId="7" fillId="0" borderId="0" xfId="4">
      <alignment wrapText="1"/>
    </xf>
    <xf numFmtId="0" fontId="7" fillId="0" borderId="0" xfId="4" applyAlignment="1">
      <alignment horizontal="left" wrapText="1"/>
    </xf>
    <xf numFmtId="0" fontId="8" fillId="0" borderId="0" xfId="0" applyFont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44" fontId="0" fillId="5" borderId="10" xfId="3" applyFont="1" applyFill="1" applyBorder="1"/>
    <xf numFmtId="44" fontId="0" fillId="0" borderId="11" xfId="3" applyFont="1" applyBorder="1"/>
    <xf numFmtId="44" fontId="0" fillId="0" borderId="12" xfId="3" applyFont="1" applyBorder="1"/>
    <xf numFmtId="44" fontId="0" fillId="0" borderId="13" xfId="3" applyFont="1" applyBorder="1"/>
    <xf numFmtId="44" fontId="0" fillId="0" borderId="14" xfId="3" applyFont="1" applyBorder="1"/>
    <xf numFmtId="44" fontId="6" fillId="2" borderId="17" xfId="3" applyFont="1" applyFill="1" applyBorder="1" applyAlignment="1">
      <alignment horizontal="center"/>
    </xf>
    <xf numFmtId="44" fontId="6" fillId="2" borderId="18" xfId="3" applyFont="1" applyFill="1" applyBorder="1" applyAlignment="1">
      <alignment horizontal="center"/>
    </xf>
    <xf numFmtId="44" fontId="0" fillId="5" borderId="17" xfId="3" applyFont="1" applyFill="1" applyBorder="1"/>
    <xf numFmtId="44" fontId="0" fillId="5" borderId="18" xfId="3" applyFon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/>
    <xf numFmtId="1" fontId="0" fillId="0" borderId="4" xfId="0" applyNumberFormat="1" applyBorder="1" applyAlignment="1">
      <alignment horizontal="left"/>
    </xf>
    <xf numFmtId="44" fontId="0" fillId="4" borderId="21" xfId="3" applyFont="1" applyFill="1" applyBorder="1"/>
    <xf numFmtId="44" fontId="0" fillId="5" borderId="20" xfId="3" applyFont="1" applyFill="1" applyBorder="1"/>
    <xf numFmtId="0" fontId="0" fillId="0" borderId="0" xfId="0"/>
    <xf numFmtId="0" fontId="0" fillId="0" borderId="0" xfId="0" applyFont="1" applyBorder="1" applyAlignment="1">
      <alignment horizontal="left" wrapText="1"/>
    </xf>
    <xf numFmtId="0" fontId="14" fillId="0" borderId="0" xfId="0" applyFont="1" applyAlignment="1">
      <alignment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9" fontId="0" fillId="0" borderId="2" xfId="2" applyFont="1" applyBorder="1" applyProtection="1"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44" fontId="0" fillId="0" borderId="11" xfId="3" applyFont="1" applyBorder="1" applyProtection="1">
      <protection locked="0"/>
    </xf>
    <xf numFmtId="44" fontId="0" fillId="5" borderId="17" xfId="3" applyFont="1" applyFill="1" applyBorder="1" applyProtection="1">
      <protection locked="0"/>
    </xf>
    <xf numFmtId="44" fontId="0" fillId="5" borderId="18" xfId="3" applyFont="1" applyFill="1" applyBorder="1" applyProtection="1">
      <protection locked="0"/>
    </xf>
    <xf numFmtId="43" fontId="0" fillId="0" borderId="3" xfId="1" applyFont="1" applyBorder="1" applyProtection="1">
      <protection locked="0"/>
    </xf>
    <xf numFmtId="43" fontId="0" fillId="0" borderId="3" xfId="1" applyFont="1" applyFill="1" applyBorder="1" applyProtection="1">
      <protection locked="0"/>
    </xf>
    <xf numFmtId="1" fontId="0" fillId="0" borderId="4" xfId="0" applyNumberFormat="1" applyBorder="1" applyAlignment="1" applyProtection="1">
      <alignment horizontal="left"/>
      <protection locked="0"/>
    </xf>
    <xf numFmtId="43" fontId="1" fillId="6" borderId="3" xfId="1" applyFont="1" applyFill="1" applyBorder="1" applyProtection="1">
      <protection locked="0"/>
    </xf>
    <xf numFmtId="43" fontId="0" fillId="6" borderId="0" xfId="1" applyFont="1" applyFill="1"/>
    <xf numFmtId="43" fontId="0" fillId="6" borderId="3" xfId="1" applyFont="1" applyFill="1" applyBorder="1" applyProtection="1">
      <protection locked="0"/>
    </xf>
    <xf numFmtId="0" fontId="17" fillId="0" borderId="22" xfId="0" applyFont="1" applyBorder="1"/>
    <xf numFmtId="0" fontId="15" fillId="0" borderId="25" xfId="0" applyFont="1" applyBorder="1"/>
    <xf numFmtId="0" fontId="18" fillId="0" borderId="26" xfId="0" applyFont="1" applyBorder="1"/>
    <xf numFmtId="0" fontId="17" fillId="0" borderId="26" xfId="0" applyFont="1" applyBorder="1"/>
    <xf numFmtId="0" fontId="15" fillId="0" borderId="27" xfId="0" applyFont="1" applyBorder="1"/>
    <xf numFmtId="0" fontId="6" fillId="0" borderId="3" xfId="0" applyFont="1" applyBorder="1" applyAlignment="1" applyProtection="1">
      <alignment horizontal="center" wrapText="1"/>
      <protection locked="0"/>
    </xf>
    <xf numFmtId="44" fontId="5" fillId="5" borderId="19" xfId="3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16" fillId="0" borderId="0" xfId="0" applyFont="1" applyAlignment="1">
      <alignment horizontal="left" wrapText="1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6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13" fillId="0" borderId="8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16" fillId="0" borderId="0" xfId="0" applyFont="1" applyBorder="1" applyAlignment="1">
      <alignment horizontal="left" wrapText="1"/>
    </xf>
  </cellXfs>
  <cellStyles count="5">
    <cellStyle name="Comma" xfId="1" builtinId="3"/>
    <cellStyle name="Currency" xfId="3" builtinId="4"/>
    <cellStyle name="headingStyle" xfId="4" xr:uid="{63E8F3C0-D09B-4296-85BF-1C5B62097C7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topLeftCell="A3" workbookViewId="0">
      <selection activeCell="B6" sqref="B6"/>
    </sheetView>
  </sheetViews>
  <sheetFormatPr defaultRowHeight="15" x14ac:dyDescent="0.25"/>
  <cols>
    <col min="1" max="1" width="13.42578125" style="16" customWidth="1"/>
    <col min="2" max="2" width="28.85546875" style="36" customWidth="1"/>
    <col min="3" max="3" width="17.7109375" style="36" customWidth="1"/>
    <col min="4" max="4" width="19.42578125" style="36" customWidth="1"/>
    <col min="5" max="6" width="17.7109375" style="36" customWidth="1"/>
    <col min="7" max="7" width="9.140625" style="36"/>
    <col min="8" max="8" width="11.5703125" style="36" bestFit="1" customWidth="1"/>
    <col min="9" max="9" width="17.7109375" style="36" bestFit="1" customWidth="1"/>
    <col min="10" max="10" width="12.5703125" style="36" bestFit="1" customWidth="1"/>
    <col min="11" max="11" width="13.7109375" style="36" bestFit="1" customWidth="1"/>
    <col min="12" max="12" width="12.7109375" style="36" bestFit="1" customWidth="1"/>
    <col min="13" max="16384" width="9.140625" style="36"/>
  </cols>
  <sheetData>
    <row r="1" spans="1:11" ht="23.25" hidden="1" x14ac:dyDescent="0.35">
      <c r="A1" s="17" t="s">
        <v>13</v>
      </c>
      <c r="B1" s="5"/>
      <c r="C1" s="5"/>
      <c r="D1" s="5"/>
      <c r="E1" s="5"/>
      <c r="F1" s="5"/>
    </row>
    <row r="2" spans="1:11" hidden="1" x14ac:dyDescent="0.25"/>
    <row r="3" spans="1:11" s="4" customFormat="1" ht="21" x14ac:dyDescent="0.35">
      <c r="A3" s="2" t="s">
        <v>8</v>
      </c>
      <c r="B3" s="2"/>
      <c r="C3" s="2"/>
      <c r="D3" s="2"/>
      <c r="E3" s="2"/>
      <c r="F3" s="2"/>
    </row>
    <row r="4" spans="1:11" s="4" customFormat="1" ht="21" x14ac:dyDescent="0.35">
      <c r="A4" s="2" t="s">
        <v>9</v>
      </c>
      <c r="B4" s="2"/>
      <c r="C4" s="2"/>
      <c r="D4" s="2"/>
      <c r="E4" s="2"/>
      <c r="F4" s="2"/>
    </row>
    <row r="6" spans="1:11" x14ac:dyDescent="0.25">
      <c r="A6" s="18" t="s">
        <v>2</v>
      </c>
      <c r="B6" s="39"/>
      <c r="D6" s="32" t="s">
        <v>5</v>
      </c>
      <c r="E6" s="61"/>
      <c r="F6" s="61"/>
    </row>
    <row r="7" spans="1:11" ht="24.75" x14ac:dyDescent="0.25">
      <c r="A7" s="18" t="s">
        <v>3</v>
      </c>
      <c r="B7" s="40"/>
      <c r="C7" s="38" t="s">
        <v>1049</v>
      </c>
      <c r="D7" s="32" t="s">
        <v>0</v>
      </c>
      <c r="E7" s="62"/>
      <c r="F7" s="62"/>
    </row>
    <row r="8" spans="1:11" x14ac:dyDescent="0.25">
      <c r="A8" s="18" t="s">
        <v>4</v>
      </c>
      <c r="B8" s="40"/>
      <c r="D8" s="32"/>
      <c r="E8" s="63"/>
      <c r="F8" s="63"/>
    </row>
    <row r="9" spans="1:11" x14ac:dyDescent="0.25">
      <c r="A9" s="18" t="s">
        <v>1031</v>
      </c>
      <c r="B9" s="40"/>
      <c r="D9" s="32" t="s">
        <v>10</v>
      </c>
      <c r="E9" s="61"/>
      <c r="F9" s="61"/>
    </row>
    <row r="10" spans="1:11" x14ac:dyDescent="0.25">
      <c r="A10" s="18" t="s">
        <v>1</v>
      </c>
      <c r="B10" s="41"/>
      <c r="D10" s="32" t="s">
        <v>11</v>
      </c>
      <c r="E10" s="62"/>
      <c r="F10" s="62"/>
    </row>
    <row r="12" spans="1:11" x14ac:dyDescent="0.25">
      <c r="A12" s="68" t="s">
        <v>1036</v>
      </c>
      <c r="B12" s="70"/>
      <c r="C12" s="71"/>
      <c r="D12" s="71"/>
      <c r="E12" s="71"/>
      <c r="F12" s="72"/>
    </row>
    <row r="13" spans="1:11" x14ac:dyDescent="0.25">
      <c r="A13" s="68"/>
      <c r="B13" s="73"/>
      <c r="C13" s="74"/>
      <c r="D13" s="74"/>
      <c r="E13" s="74"/>
      <c r="F13" s="75"/>
    </row>
    <row r="14" spans="1:11" ht="25.5" customHeight="1" x14ac:dyDescent="0.25">
      <c r="A14" s="64" t="s">
        <v>1062</v>
      </c>
      <c r="B14" s="64"/>
      <c r="C14" s="64"/>
      <c r="D14" s="64"/>
      <c r="E14" s="64"/>
      <c r="F14" s="64"/>
    </row>
    <row r="15" spans="1:11" ht="22.5" customHeight="1" thickBot="1" x14ac:dyDescent="0.3">
      <c r="A15" s="58"/>
      <c r="B15" s="60" t="s">
        <v>1058</v>
      </c>
      <c r="C15" s="60"/>
      <c r="D15" s="60"/>
      <c r="E15" s="60"/>
      <c r="F15" s="60"/>
    </row>
    <row r="16" spans="1:11" ht="39.75" customHeight="1" x14ac:dyDescent="0.25">
      <c r="A16" s="81" t="s">
        <v>1057</v>
      </c>
      <c r="B16" s="81"/>
      <c r="C16" s="81"/>
      <c r="D16" s="81"/>
      <c r="E16" s="81"/>
      <c r="F16" s="81"/>
      <c r="H16" s="53" t="s">
        <v>1059</v>
      </c>
      <c r="I16" s="65" t="s">
        <v>1060</v>
      </c>
      <c r="J16" s="65"/>
      <c r="K16" s="66"/>
    </row>
    <row r="17" spans="1:11" ht="21.75" customHeight="1" thickBot="1" x14ac:dyDescent="0.35">
      <c r="A17" s="58"/>
      <c r="B17" s="60" t="s">
        <v>1044</v>
      </c>
      <c r="C17" s="60"/>
      <c r="D17" s="60"/>
      <c r="E17" s="43"/>
      <c r="F17" s="37" t="s">
        <v>1043</v>
      </c>
      <c r="H17" s="54"/>
      <c r="I17" s="55" t="s">
        <v>1061</v>
      </c>
      <c r="J17" s="56"/>
      <c r="K17" s="57"/>
    </row>
    <row r="18" spans="1:11" ht="24.75" customHeight="1" x14ac:dyDescent="0.25">
      <c r="A18" s="42"/>
      <c r="B18" s="60" t="s">
        <v>1050</v>
      </c>
      <c r="C18" s="60"/>
      <c r="D18" s="60"/>
      <c r="E18" s="60"/>
      <c r="F18" s="60"/>
    </row>
    <row r="19" spans="1:11" ht="51.75" customHeight="1" thickBot="1" x14ac:dyDescent="0.3">
      <c r="A19" s="69" t="s">
        <v>1040</v>
      </c>
      <c r="B19" s="69"/>
      <c r="C19" s="69"/>
      <c r="D19" s="69" t="s">
        <v>1042</v>
      </c>
      <c r="E19" s="69"/>
      <c r="F19" s="19"/>
    </row>
    <row r="20" spans="1:11" s="1" customFormat="1" x14ac:dyDescent="0.25">
      <c r="A20" s="78" t="s">
        <v>6</v>
      </c>
      <c r="B20" s="78" t="s">
        <v>1038</v>
      </c>
      <c r="C20" s="76" t="s">
        <v>1041</v>
      </c>
      <c r="D20" s="79" t="s">
        <v>1037</v>
      </c>
      <c r="E20" s="80"/>
      <c r="F20" s="77" t="s">
        <v>7</v>
      </c>
    </row>
    <row r="21" spans="1:11" x14ac:dyDescent="0.25">
      <c r="A21" s="78"/>
      <c r="B21" s="78"/>
      <c r="C21" s="76"/>
      <c r="D21" s="27" t="s">
        <v>14</v>
      </c>
      <c r="E21" s="28" t="s">
        <v>15</v>
      </c>
      <c r="F21" s="77"/>
    </row>
    <row r="22" spans="1:11" x14ac:dyDescent="0.25">
      <c r="A22" s="49"/>
      <c r="B22" s="20" t="str">
        <f>IFERROR(VLOOKUP(A22,'Acct Codes'!$A:$B,2,FALSE),"")</f>
        <v/>
      </c>
      <c r="C22" s="44"/>
      <c r="D22" s="45"/>
      <c r="E22" s="46"/>
      <c r="F22" s="25">
        <f>SUM(C22+D22-E22)</f>
        <v>0</v>
      </c>
      <c r="G22" s="3"/>
      <c r="H22" s="3"/>
    </row>
    <row r="23" spans="1:11" x14ac:dyDescent="0.25">
      <c r="A23" s="49"/>
      <c r="B23" s="20" t="str">
        <f>IFERROR(VLOOKUP(A23,'Acct Codes'!$A:$B,2,FALSE),"")</f>
        <v/>
      </c>
      <c r="C23" s="44"/>
      <c r="D23" s="45"/>
      <c r="E23" s="46"/>
      <c r="F23" s="25">
        <f t="shared" ref="F23:F40" si="0">SUM(C23+D23-E23)</f>
        <v>0</v>
      </c>
      <c r="G23" s="3"/>
      <c r="H23" s="3"/>
    </row>
    <row r="24" spans="1:11" x14ac:dyDescent="0.25">
      <c r="A24" s="49"/>
      <c r="B24" s="20" t="str">
        <f>IFERROR(VLOOKUP(A24,'Acct Codes'!$A:$B,2,FALSE),"")</f>
        <v/>
      </c>
      <c r="C24" s="44"/>
      <c r="D24" s="45"/>
      <c r="E24" s="46"/>
      <c r="F24" s="25">
        <f t="shared" si="0"/>
        <v>0</v>
      </c>
      <c r="G24" s="3"/>
      <c r="H24" s="3"/>
    </row>
    <row r="25" spans="1:11" x14ac:dyDescent="0.25">
      <c r="A25" s="49"/>
      <c r="B25" s="20" t="str">
        <f>IFERROR(VLOOKUP(A25,'Acct Codes'!$A:$B,2,FALSE),"")</f>
        <v/>
      </c>
      <c r="C25" s="44"/>
      <c r="D25" s="45"/>
      <c r="E25" s="46"/>
      <c r="F25" s="25">
        <f t="shared" si="0"/>
        <v>0</v>
      </c>
      <c r="G25" s="3"/>
      <c r="H25" s="3"/>
    </row>
    <row r="26" spans="1:11" x14ac:dyDescent="0.25">
      <c r="A26" s="49"/>
      <c r="B26" s="20" t="str">
        <f>IFERROR(VLOOKUP(A26,'Acct Codes'!$A:$B,2,FALSE),"")</f>
        <v/>
      </c>
      <c r="C26" s="44"/>
      <c r="D26" s="45"/>
      <c r="E26" s="46"/>
      <c r="F26" s="25">
        <f t="shared" si="0"/>
        <v>0</v>
      </c>
      <c r="G26" s="3"/>
      <c r="H26" s="3"/>
    </row>
    <row r="27" spans="1:11" x14ac:dyDescent="0.25">
      <c r="A27" s="49"/>
      <c r="B27" s="20" t="str">
        <f>IFERROR(VLOOKUP(A27,'Acct Codes'!$A:$B,2,FALSE),"")</f>
        <v/>
      </c>
      <c r="C27" s="44"/>
      <c r="D27" s="45"/>
      <c r="E27" s="46"/>
      <c r="F27" s="25">
        <f t="shared" si="0"/>
        <v>0</v>
      </c>
      <c r="G27" s="3"/>
      <c r="H27" s="3"/>
    </row>
    <row r="28" spans="1:11" x14ac:dyDescent="0.25">
      <c r="A28" s="49"/>
      <c r="B28" s="20" t="str">
        <f>IFERROR(VLOOKUP(A28,'Acct Codes'!$A:$B,2,FALSE),"")</f>
        <v/>
      </c>
      <c r="C28" s="44"/>
      <c r="D28" s="45"/>
      <c r="E28" s="46"/>
      <c r="F28" s="25">
        <f t="shared" si="0"/>
        <v>0</v>
      </c>
      <c r="G28" s="3"/>
      <c r="H28" s="3"/>
    </row>
    <row r="29" spans="1:11" x14ac:dyDescent="0.25">
      <c r="A29" s="49"/>
      <c r="B29" s="20" t="str">
        <f>IFERROR(VLOOKUP(A29,'Acct Codes'!$A:$B,2,FALSE),"")</f>
        <v/>
      </c>
      <c r="C29" s="44"/>
      <c r="D29" s="45"/>
      <c r="E29" s="46"/>
      <c r="F29" s="25">
        <f t="shared" si="0"/>
        <v>0</v>
      </c>
      <c r="G29" s="3"/>
      <c r="H29" s="3"/>
    </row>
    <row r="30" spans="1:11" x14ac:dyDescent="0.25">
      <c r="A30" s="49"/>
      <c r="B30" s="20" t="str">
        <f>IFERROR(VLOOKUP(A30,'Acct Codes'!$A:$B,2,FALSE),"")</f>
        <v/>
      </c>
      <c r="C30" s="44"/>
      <c r="D30" s="45"/>
      <c r="E30" s="46"/>
      <c r="F30" s="25">
        <f t="shared" si="0"/>
        <v>0</v>
      </c>
      <c r="G30" s="3"/>
      <c r="H30" s="3"/>
    </row>
    <row r="31" spans="1:11" x14ac:dyDescent="0.25">
      <c r="A31" s="49"/>
      <c r="B31" s="20" t="str">
        <f>IFERROR(VLOOKUP(A31,'Acct Codes'!$A:$B,2,FALSE),"")</f>
        <v/>
      </c>
      <c r="C31" s="44"/>
      <c r="D31" s="45"/>
      <c r="E31" s="46"/>
      <c r="F31" s="25">
        <f t="shared" si="0"/>
        <v>0</v>
      </c>
      <c r="G31" s="3"/>
      <c r="H31" s="3"/>
    </row>
    <row r="32" spans="1:11" x14ac:dyDescent="0.25">
      <c r="A32" s="49"/>
      <c r="B32" s="20" t="str">
        <f>IFERROR(VLOOKUP(A32,'Acct Codes'!$A:$B,2,FALSE),"")</f>
        <v/>
      </c>
      <c r="C32" s="44"/>
      <c r="D32" s="45"/>
      <c r="E32" s="46"/>
      <c r="F32" s="25">
        <f t="shared" si="0"/>
        <v>0</v>
      </c>
      <c r="G32" s="3"/>
      <c r="H32" s="3"/>
    </row>
    <row r="33" spans="1:8" x14ac:dyDescent="0.25">
      <c r="A33" s="49"/>
      <c r="B33" s="20" t="str">
        <f>IFERROR(VLOOKUP(A33,'Acct Codes'!$A:$B,2,FALSE),"")</f>
        <v/>
      </c>
      <c r="C33" s="44"/>
      <c r="D33" s="45"/>
      <c r="E33" s="46"/>
      <c r="F33" s="25">
        <f t="shared" si="0"/>
        <v>0</v>
      </c>
      <c r="G33" s="3"/>
      <c r="H33" s="3"/>
    </row>
    <row r="34" spans="1:8" x14ac:dyDescent="0.25">
      <c r="A34" s="49"/>
      <c r="B34" s="20" t="str">
        <f>IFERROR(VLOOKUP(A34,'Acct Codes'!$A:$B,2,FALSE),"")</f>
        <v/>
      </c>
      <c r="C34" s="44"/>
      <c r="D34" s="45"/>
      <c r="E34" s="46"/>
      <c r="F34" s="25">
        <f t="shared" si="0"/>
        <v>0</v>
      </c>
      <c r="G34" s="3"/>
      <c r="H34" s="3"/>
    </row>
    <row r="35" spans="1:8" x14ac:dyDescent="0.25">
      <c r="A35" s="49"/>
      <c r="B35" s="20" t="str">
        <f>IFERROR(VLOOKUP(A35,'Acct Codes'!$A:$B,2,FALSE),"")</f>
        <v/>
      </c>
      <c r="C35" s="44"/>
      <c r="D35" s="45"/>
      <c r="E35" s="46"/>
      <c r="F35" s="25">
        <f t="shared" si="0"/>
        <v>0</v>
      </c>
      <c r="G35" s="3"/>
      <c r="H35" s="3"/>
    </row>
    <row r="36" spans="1:8" x14ac:dyDescent="0.25">
      <c r="A36" s="49"/>
      <c r="B36" s="20" t="str">
        <f>IFERROR(VLOOKUP(A36,'Acct Codes'!$A:$B,2,FALSE),"")</f>
        <v/>
      </c>
      <c r="C36" s="44"/>
      <c r="D36" s="45"/>
      <c r="E36" s="46"/>
      <c r="F36" s="25">
        <f t="shared" si="0"/>
        <v>0</v>
      </c>
      <c r="G36" s="3"/>
      <c r="H36" s="3"/>
    </row>
    <row r="37" spans="1:8" x14ac:dyDescent="0.25">
      <c r="A37" s="49"/>
      <c r="B37" s="20" t="str">
        <f>IFERROR(VLOOKUP(A37,'Acct Codes'!$A:$B,2,FALSE),"")</f>
        <v/>
      </c>
      <c r="C37" s="44"/>
      <c r="D37" s="45"/>
      <c r="E37" s="46"/>
      <c r="F37" s="25">
        <f t="shared" si="0"/>
        <v>0</v>
      </c>
      <c r="G37" s="3"/>
      <c r="H37" s="3"/>
    </row>
    <row r="38" spans="1:8" x14ac:dyDescent="0.25">
      <c r="A38" s="49"/>
      <c r="B38" s="20" t="str">
        <f>IFERROR(VLOOKUP(A38,'Acct Codes'!$A:$B,2,FALSE),"")</f>
        <v/>
      </c>
      <c r="C38" s="44"/>
      <c r="D38" s="45"/>
      <c r="E38" s="46"/>
      <c r="F38" s="25">
        <f t="shared" si="0"/>
        <v>0</v>
      </c>
      <c r="G38" s="3"/>
      <c r="H38" s="3"/>
    </row>
    <row r="39" spans="1:8" x14ac:dyDescent="0.25">
      <c r="A39" s="49"/>
      <c r="B39" s="20" t="str">
        <f>IFERROR(VLOOKUP(A39,'Acct Codes'!$A:$B,2,FALSE),"")</f>
        <v/>
      </c>
      <c r="C39" s="44"/>
      <c r="D39" s="45"/>
      <c r="E39" s="46"/>
      <c r="F39" s="25">
        <f t="shared" si="0"/>
        <v>0</v>
      </c>
      <c r="G39" s="3"/>
      <c r="H39" s="3"/>
    </row>
    <row r="40" spans="1:8" x14ac:dyDescent="0.25">
      <c r="A40" s="49"/>
      <c r="B40" s="20" t="str">
        <f>IFERROR(VLOOKUP(A40,'Acct Codes'!$A:$B,2,FALSE),"")</f>
        <v/>
      </c>
      <c r="C40" s="44"/>
      <c r="D40" s="45"/>
      <c r="E40" s="46"/>
      <c r="F40" s="25">
        <f t="shared" si="0"/>
        <v>0</v>
      </c>
      <c r="G40" s="3"/>
      <c r="H40" s="3"/>
    </row>
    <row r="41" spans="1:8" x14ac:dyDescent="0.25">
      <c r="A41" s="33"/>
      <c r="B41" s="21" t="s">
        <v>1030</v>
      </c>
      <c r="C41" s="25">
        <f>SUM(C22:C40)</f>
        <v>0</v>
      </c>
      <c r="D41" s="29">
        <f>SUM(D22:D40)</f>
        <v>0</v>
      </c>
      <c r="E41" s="30">
        <f>SUM(E22:E40)</f>
        <v>0</v>
      </c>
      <c r="F41" s="25">
        <f>SUM(F22:F40)</f>
        <v>0</v>
      </c>
      <c r="G41" s="3"/>
      <c r="H41" s="3"/>
    </row>
    <row r="42" spans="1:8" x14ac:dyDescent="0.25">
      <c r="A42" s="33"/>
      <c r="B42" s="21"/>
      <c r="C42" s="23"/>
      <c r="D42" s="29"/>
      <c r="E42" s="30"/>
      <c r="F42" s="25"/>
      <c r="G42" s="3"/>
      <c r="H42" s="3"/>
    </row>
    <row r="43" spans="1:8" x14ac:dyDescent="0.25">
      <c r="A43" s="33" t="s">
        <v>1028</v>
      </c>
      <c r="B43" s="20" t="str">
        <f>IFERROR(VLOOKUP(A43,'Acct Codes'!A:B,2,FALSE),"")</f>
        <v>F &amp; A Recovery Expense</v>
      </c>
      <c r="C43" s="44"/>
      <c r="D43" s="45"/>
      <c r="E43" s="46"/>
      <c r="F43" s="25">
        <f t="shared" ref="F43" si="1">SUM(C43+D43-E43)</f>
        <v>0</v>
      </c>
      <c r="G43" s="3"/>
      <c r="H43" s="3"/>
    </row>
    <row r="44" spans="1:8" x14ac:dyDescent="0.25">
      <c r="A44" s="33"/>
      <c r="B44" s="21"/>
      <c r="C44" s="23"/>
      <c r="D44" s="29"/>
      <c r="E44" s="30"/>
      <c r="F44" s="25"/>
      <c r="G44" s="3"/>
      <c r="H44" s="3"/>
    </row>
    <row r="45" spans="1:8" ht="15.75" thickBot="1" x14ac:dyDescent="0.3">
      <c r="B45" s="36" t="s">
        <v>12</v>
      </c>
      <c r="C45" s="24">
        <f>+C43+C41</f>
        <v>0</v>
      </c>
      <c r="D45" s="22">
        <f t="shared" ref="D45:E45" si="2">+D43+D41</f>
        <v>0</v>
      </c>
      <c r="E45" s="35">
        <f t="shared" si="2"/>
        <v>0</v>
      </c>
      <c r="F45" s="26">
        <f>SUM(F41:F44)</f>
        <v>0</v>
      </c>
      <c r="G45" s="3"/>
      <c r="H45" s="3"/>
    </row>
    <row r="46" spans="1:8" ht="29.25" customHeight="1" thickTop="1" thickBot="1" x14ac:dyDescent="0.3">
      <c r="C46" s="59" t="s">
        <v>1032</v>
      </c>
      <c r="D46" s="59"/>
      <c r="E46" s="34">
        <f>SUM(D45-E45)</f>
        <v>0</v>
      </c>
      <c r="F46" s="10"/>
      <c r="G46" s="3"/>
      <c r="H46" s="3"/>
    </row>
    <row r="47" spans="1:8" x14ac:dyDescent="0.25">
      <c r="C47" s="3"/>
      <c r="D47" s="3"/>
      <c r="E47" s="9"/>
      <c r="F47" s="3"/>
      <c r="G47" s="3"/>
      <c r="H47" s="3"/>
    </row>
    <row r="48" spans="1:8" x14ac:dyDescent="0.25">
      <c r="A48" s="31" t="s">
        <v>1033</v>
      </c>
      <c r="C48" s="3"/>
      <c r="D48" s="3"/>
      <c r="E48" s="9"/>
      <c r="F48" s="3"/>
      <c r="G48" s="3"/>
      <c r="H48" s="3"/>
    </row>
    <row r="49" spans="1:8" x14ac:dyDescent="0.25">
      <c r="A49" s="31" t="s">
        <v>1039</v>
      </c>
      <c r="C49" s="3"/>
      <c r="D49" s="3"/>
      <c r="E49" s="9"/>
      <c r="F49" s="3"/>
      <c r="G49" s="3"/>
      <c r="H49" s="3"/>
    </row>
    <row r="50" spans="1:8" x14ac:dyDescent="0.25">
      <c r="A50" s="31"/>
      <c r="C50" s="3"/>
      <c r="D50" s="3"/>
      <c r="E50" s="9"/>
      <c r="F50" s="3"/>
      <c r="G50" s="3"/>
      <c r="H50" s="3"/>
    </row>
    <row r="51" spans="1:8" ht="24" customHeight="1" x14ac:dyDescent="0.25">
      <c r="A51" s="67" t="s">
        <v>16</v>
      </c>
      <c r="B51" s="67"/>
      <c r="C51" s="67"/>
      <c r="D51" s="47"/>
      <c r="E51" s="48"/>
      <c r="F51" s="47"/>
      <c r="G51" s="3"/>
      <c r="H51" s="3"/>
    </row>
    <row r="52" spans="1:8" x14ac:dyDescent="0.25">
      <c r="C52" s="3"/>
      <c r="D52" s="3" t="s">
        <v>17</v>
      </c>
      <c r="E52" s="9"/>
      <c r="F52" s="3" t="s">
        <v>18</v>
      </c>
      <c r="G52" s="3"/>
      <c r="H52" s="3"/>
    </row>
    <row r="53" spans="1:8" ht="37.5" customHeight="1" x14ac:dyDescent="0.25">
      <c r="A53" s="67" t="s">
        <v>19</v>
      </c>
      <c r="B53" s="67"/>
      <c r="C53" s="67"/>
      <c r="D53" s="11"/>
      <c r="E53" s="12"/>
      <c r="F53" s="11"/>
      <c r="G53" s="3"/>
      <c r="H53" s="3"/>
    </row>
    <row r="54" spans="1:8" x14ac:dyDescent="0.25">
      <c r="C54" s="3"/>
      <c r="D54" s="3" t="s">
        <v>20</v>
      </c>
      <c r="E54" s="9"/>
      <c r="F54" s="3" t="s">
        <v>18</v>
      </c>
      <c r="G54" s="3"/>
      <c r="H54" s="3"/>
    </row>
    <row r="55" spans="1:8" x14ac:dyDescent="0.25">
      <c r="C55" s="3"/>
      <c r="D55" s="3"/>
      <c r="E55" s="9"/>
      <c r="F55" s="3"/>
      <c r="G55" s="3"/>
      <c r="H55" s="3"/>
    </row>
    <row r="56" spans="1:8" x14ac:dyDescent="0.25">
      <c r="C56" s="3"/>
      <c r="D56" s="3"/>
      <c r="E56" s="9"/>
      <c r="F56" s="3"/>
      <c r="G56" s="3"/>
      <c r="H56" s="3"/>
    </row>
    <row r="57" spans="1:8" x14ac:dyDescent="0.25">
      <c r="C57" s="3"/>
      <c r="D57" s="3"/>
      <c r="E57" s="9"/>
      <c r="F57" s="3"/>
      <c r="G57" s="3"/>
      <c r="H57" s="3"/>
    </row>
    <row r="58" spans="1:8" x14ac:dyDescent="0.25">
      <c r="A58" s="8" t="s">
        <v>1035</v>
      </c>
      <c r="B58" s="8"/>
      <c r="C58" s="8"/>
      <c r="D58" s="8"/>
      <c r="E58" s="8"/>
      <c r="F58" s="8"/>
      <c r="G58" s="8"/>
      <c r="H58" s="3"/>
    </row>
    <row r="59" spans="1:8" x14ac:dyDescent="0.25">
      <c r="A59" s="50"/>
      <c r="B59" s="51" t="s">
        <v>1055</v>
      </c>
      <c r="C59" s="51"/>
      <c r="D59" s="51"/>
      <c r="E59" s="51"/>
      <c r="F59" s="51"/>
      <c r="G59" s="51"/>
      <c r="H59" s="3"/>
    </row>
    <row r="60" spans="1:8" x14ac:dyDescent="0.25">
      <c r="A60" s="6">
        <f>SUM(A59/(1+B10))</f>
        <v>0</v>
      </c>
      <c r="B60" s="6" t="s">
        <v>1054</v>
      </c>
      <c r="C60" s="6"/>
      <c r="D60" s="6"/>
      <c r="E60" s="6"/>
      <c r="F60" s="6"/>
      <c r="G60" s="6"/>
      <c r="H60" s="3"/>
    </row>
    <row r="61" spans="1:8" ht="15.75" thickBot="1" x14ac:dyDescent="0.3">
      <c r="A61" s="7">
        <f>+A59-A60</f>
        <v>0</v>
      </c>
      <c r="B61" s="6" t="s">
        <v>1051</v>
      </c>
      <c r="C61" s="6"/>
      <c r="D61" s="6"/>
      <c r="E61" s="6"/>
      <c r="F61" s="6"/>
      <c r="G61" s="6"/>
      <c r="H61" s="3"/>
    </row>
    <row r="62" spans="1:8" ht="15.75" thickTop="1" x14ac:dyDescent="0.25">
      <c r="C62" s="3"/>
      <c r="D62" s="3"/>
      <c r="E62" s="9"/>
      <c r="F62" s="3"/>
      <c r="G62" s="3"/>
      <c r="H62" s="3"/>
    </row>
    <row r="63" spans="1:8" x14ac:dyDescent="0.25">
      <c r="C63" s="3"/>
      <c r="D63" s="3"/>
      <c r="E63" s="9"/>
      <c r="F63" s="3"/>
      <c r="G63" s="3"/>
      <c r="H63" s="3"/>
    </row>
    <row r="64" spans="1:8" x14ac:dyDescent="0.25">
      <c r="A64" s="8" t="s">
        <v>1034</v>
      </c>
      <c r="B64" s="8"/>
      <c r="C64" s="8"/>
      <c r="D64" s="8"/>
      <c r="E64" s="8"/>
      <c r="F64" s="8"/>
      <c r="G64" s="8"/>
      <c r="H64" s="3"/>
    </row>
    <row r="65" spans="1:8" x14ac:dyDescent="0.25">
      <c r="A65" s="52"/>
      <c r="B65" s="51" t="s">
        <v>1056</v>
      </c>
      <c r="C65" s="51"/>
      <c r="D65" s="51"/>
      <c r="E65" s="51"/>
      <c r="F65" s="51"/>
      <c r="G65" s="51"/>
      <c r="H65" s="3"/>
    </row>
    <row r="66" spans="1:8" x14ac:dyDescent="0.25">
      <c r="A66" s="6">
        <f>SUM(A65/(1+B10))</f>
        <v>0</v>
      </c>
      <c r="B66" s="6" t="s">
        <v>1053</v>
      </c>
      <c r="C66" s="6"/>
      <c r="D66" s="6"/>
      <c r="E66" s="6"/>
      <c r="F66" s="6"/>
      <c r="G66" s="6"/>
      <c r="H66" s="3"/>
    </row>
    <row r="67" spans="1:8" ht="15.75" thickBot="1" x14ac:dyDescent="0.3">
      <c r="A67" s="7">
        <f>+A65-A66</f>
        <v>0</v>
      </c>
      <c r="B67" s="6" t="s">
        <v>1052</v>
      </c>
      <c r="C67" s="6"/>
      <c r="D67" s="6"/>
      <c r="E67" s="6"/>
      <c r="F67" s="6"/>
      <c r="G67" s="6"/>
      <c r="H67" s="3"/>
    </row>
    <row r="68" spans="1:8" ht="15.75" thickTop="1" x14ac:dyDescent="0.25"/>
  </sheetData>
  <sheetProtection sheet="1" objects="1" scenarios="1"/>
  <mergeCells count="23">
    <mergeCell ref="I16:K16"/>
    <mergeCell ref="A51:C51"/>
    <mergeCell ref="A53:C53"/>
    <mergeCell ref="A12:A13"/>
    <mergeCell ref="A19:C19"/>
    <mergeCell ref="D19:E19"/>
    <mergeCell ref="B12:F13"/>
    <mergeCell ref="C20:C21"/>
    <mergeCell ref="F20:F21"/>
    <mergeCell ref="B20:B21"/>
    <mergeCell ref="A20:A21"/>
    <mergeCell ref="D20:E20"/>
    <mergeCell ref="B15:F15"/>
    <mergeCell ref="B18:F18"/>
    <mergeCell ref="A16:F16"/>
    <mergeCell ref="C46:D46"/>
    <mergeCell ref="B17:D17"/>
    <mergeCell ref="E6:F6"/>
    <mergeCell ref="E7:F7"/>
    <mergeCell ref="E8:F8"/>
    <mergeCell ref="E9:F9"/>
    <mergeCell ref="E10:F10"/>
    <mergeCell ref="A14:F14"/>
  </mergeCells>
  <phoneticPr fontId="12" type="noConversion"/>
  <pageMargins left="0.7" right="0.7" top="0.5" bottom="0.5" header="0.3" footer="0.3"/>
  <pageSetup scale="7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133FFD-825A-4178-A412-EB14E861EB89}">
          <x14:formula1>
            <xm:f>'Acct Codes'!$A$3:$A$524</xm:f>
          </x14:formula1>
          <xm:sqref>A43</xm:sqref>
        </x14:dataValidation>
        <x14:dataValidation type="list" allowBlank="1" showInputMessage="1" showErrorMessage="1" xr:uid="{CB11A48D-6CA3-43F7-B519-8B7845A67860}">
          <x14:formula1>
            <xm:f>'Acct Codes'!$A$2:$A$529</xm:f>
          </x14:formula1>
          <xm:sqref>A22:A40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B606-94F7-487F-9CA1-25CFD11AD7B5}">
  <dimension ref="A1:C540"/>
  <sheetViews>
    <sheetView topLeftCell="A67" workbookViewId="0">
      <selection activeCell="D444" sqref="D444"/>
    </sheetView>
  </sheetViews>
  <sheetFormatPr defaultRowHeight="15" x14ac:dyDescent="0.25"/>
  <cols>
    <col min="1" max="1" width="10.140625" style="36" customWidth="1"/>
    <col min="2" max="2" width="38" style="36" customWidth="1"/>
    <col min="3" max="3" width="50.42578125" style="36" customWidth="1"/>
    <col min="4" max="16384" width="9.140625" style="36"/>
  </cols>
  <sheetData>
    <row r="1" spans="1:3" ht="30" x14ac:dyDescent="0.25">
      <c r="A1" s="13" t="s">
        <v>6</v>
      </c>
      <c r="B1" s="13" t="s">
        <v>21</v>
      </c>
    </row>
    <row r="2" spans="1:3" x14ac:dyDescent="0.25">
      <c r="A2" s="14">
        <v>610000</v>
      </c>
      <c r="B2" s="14">
        <v>610000</v>
      </c>
      <c r="C2" s="36" t="str">
        <f t="shared" ref="C2" si="0">CONCATENATE(A2,"   ",B2)</f>
        <v>610000   610000</v>
      </c>
    </row>
    <row r="3" spans="1:3" x14ac:dyDescent="0.25">
      <c r="A3" s="36" t="s">
        <v>22</v>
      </c>
      <c r="B3" s="15" t="s">
        <v>23</v>
      </c>
      <c r="C3" s="36" t="str">
        <f t="shared" ref="C3:C66" si="1">CONCATENATE(A3,"   ",B3)</f>
        <v>610010   Lapsed Salaries</v>
      </c>
    </row>
    <row r="4" spans="1:3" x14ac:dyDescent="0.25">
      <c r="A4" s="36" t="s">
        <v>24</v>
      </c>
      <c r="B4" s="15" t="s">
        <v>25</v>
      </c>
      <c r="C4" s="36" t="str">
        <f t="shared" si="1"/>
        <v>610100   Executive/Admin Salaries</v>
      </c>
    </row>
    <row r="5" spans="1:3" x14ac:dyDescent="0.25">
      <c r="A5" s="36" t="s">
        <v>26</v>
      </c>
      <c r="B5" s="15" t="s">
        <v>27</v>
      </c>
      <c r="C5" s="36" t="str">
        <f t="shared" si="1"/>
        <v>610190   Temp Executive/Admin Salaries</v>
      </c>
    </row>
    <row r="6" spans="1:3" x14ac:dyDescent="0.25">
      <c r="A6" s="36" t="s">
        <v>28</v>
      </c>
      <c r="B6" s="15" t="s">
        <v>29</v>
      </c>
      <c r="C6" s="36" t="str">
        <f t="shared" si="1"/>
        <v>610200   Instruction Salaries</v>
      </c>
    </row>
    <row r="7" spans="1:3" x14ac:dyDescent="0.25">
      <c r="A7" s="36" t="s">
        <v>30</v>
      </c>
      <c r="B7" s="15" t="s">
        <v>31</v>
      </c>
      <c r="C7" s="36" t="str">
        <f t="shared" si="1"/>
        <v>610210   Summer Instruction Salaries</v>
      </c>
    </row>
    <row r="8" spans="1:3" x14ac:dyDescent="0.25">
      <c r="A8" s="36" t="s">
        <v>32</v>
      </c>
      <c r="B8" s="15" t="s">
        <v>33</v>
      </c>
      <c r="C8" s="36" t="str">
        <f t="shared" si="1"/>
        <v>610215   Summer Sponsored Activity</v>
      </c>
    </row>
    <row r="9" spans="1:3" x14ac:dyDescent="0.25">
      <c r="A9" s="36" t="s">
        <v>34</v>
      </c>
      <c r="B9" s="15" t="s">
        <v>35</v>
      </c>
      <c r="C9" s="36" t="str">
        <f t="shared" si="1"/>
        <v>610220   Instruction Non-Credit Salaries</v>
      </c>
    </row>
    <row r="10" spans="1:3" x14ac:dyDescent="0.25">
      <c r="A10" s="36" t="s">
        <v>36</v>
      </c>
      <c r="B10" s="15" t="s">
        <v>37</v>
      </c>
      <c r="C10" s="36" t="str">
        <f t="shared" si="1"/>
        <v>610230   Instruction Interns</v>
      </c>
    </row>
    <row r="11" spans="1:3" x14ac:dyDescent="0.25">
      <c r="A11" s="36" t="s">
        <v>38</v>
      </c>
      <c r="B11" s="15" t="s">
        <v>39</v>
      </c>
      <c r="C11" s="36" t="str">
        <f t="shared" si="1"/>
        <v>610240   Faculty Supplemental Non-Instr</v>
      </c>
    </row>
    <row r="12" spans="1:3" x14ac:dyDescent="0.25">
      <c r="A12" s="36" t="s">
        <v>40</v>
      </c>
      <c r="B12" s="15" t="s">
        <v>41</v>
      </c>
      <c r="C12" s="36" t="str">
        <f t="shared" si="1"/>
        <v>610290   Temp Instructional Salaries Fall</v>
      </c>
    </row>
    <row r="13" spans="1:3" x14ac:dyDescent="0.25">
      <c r="A13" s="36" t="s">
        <v>42</v>
      </c>
      <c r="B13" s="36" t="s">
        <v>43</v>
      </c>
      <c r="C13" s="36" t="str">
        <f t="shared" si="1"/>
        <v>610291   Temp Instructional Salaries Spring</v>
      </c>
    </row>
    <row r="14" spans="1:3" x14ac:dyDescent="0.25">
      <c r="A14" s="36" t="s">
        <v>44</v>
      </c>
      <c r="B14" s="36" t="s">
        <v>45</v>
      </c>
      <c r="C14" s="36" t="str">
        <f t="shared" si="1"/>
        <v>610292   Temp Instructional Salaries Summer</v>
      </c>
    </row>
    <row r="15" spans="1:3" x14ac:dyDescent="0.25">
      <c r="A15" s="36" t="s">
        <v>46</v>
      </c>
      <c r="B15" s="36" t="s">
        <v>47</v>
      </c>
      <c r="C15" s="36" t="str">
        <f t="shared" si="1"/>
        <v>610293   Temp Instruction Salaries Maymester</v>
      </c>
    </row>
    <row r="16" spans="1:3" x14ac:dyDescent="0.25">
      <c r="A16" s="36" t="s">
        <v>48</v>
      </c>
      <c r="B16" s="36" t="s">
        <v>49</v>
      </c>
      <c r="C16" s="36" t="str">
        <f t="shared" si="1"/>
        <v>610294   Temp Instruction Salaries Weekend</v>
      </c>
    </row>
    <row r="17" spans="1:3" x14ac:dyDescent="0.25">
      <c r="A17" s="36" t="s">
        <v>50</v>
      </c>
      <c r="B17" s="36" t="s">
        <v>51</v>
      </c>
      <c r="C17" s="36" t="str">
        <f t="shared" si="1"/>
        <v>610295   Overload-Full Time Faculty</v>
      </c>
    </row>
    <row r="18" spans="1:3" x14ac:dyDescent="0.25">
      <c r="A18" s="36" t="s">
        <v>52</v>
      </c>
      <c r="B18" s="36" t="s">
        <v>53</v>
      </c>
      <c r="C18" s="36" t="str">
        <f t="shared" si="1"/>
        <v>610300   Professional Salaries</v>
      </c>
    </row>
    <row r="19" spans="1:3" x14ac:dyDescent="0.25">
      <c r="A19" s="36" t="s">
        <v>54</v>
      </c>
      <c r="B19" s="36" t="s">
        <v>55</v>
      </c>
      <c r="C19" s="36" t="str">
        <f t="shared" si="1"/>
        <v>610320   Residents Salaries</v>
      </c>
    </row>
    <row r="20" spans="1:3" x14ac:dyDescent="0.25">
      <c r="A20" s="36" t="s">
        <v>56</v>
      </c>
      <c r="B20" s="36" t="s">
        <v>57</v>
      </c>
      <c r="C20" s="36" t="str">
        <f t="shared" si="1"/>
        <v>610330   Post Doctorate Salaries</v>
      </c>
    </row>
    <row r="21" spans="1:3" x14ac:dyDescent="0.25">
      <c r="A21" s="36" t="s">
        <v>58</v>
      </c>
      <c r="B21" s="36" t="s">
        <v>59</v>
      </c>
      <c r="C21" s="36" t="str">
        <f t="shared" si="1"/>
        <v>610390   Temporary Professional Salaries</v>
      </c>
    </row>
    <row r="22" spans="1:3" x14ac:dyDescent="0.25">
      <c r="A22" s="36" t="s">
        <v>60</v>
      </c>
      <c r="B22" s="36" t="s">
        <v>61</v>
      </c>
      <c r="C22" s="36" t="str">
        <f t="shared" si="1"/>
        <v>610400   Clerical Wages</v>
      </c>
    </row>
    <row r="23" spans="1:3" x14ac:dyDescent="0.25">
      <c r="A23" s="36" t="s">
        <v>62</v>
      </c>
      <c r="B23" s="36" t="s">
        <v>63</v>
      </c>
      <c r="C23" s="36" t="str">
        <f t="shared" si="1"/>
        <v>610405   USA Health Academy Wages</v>
      </c>
    </row>
    <row r="24" spans="1:3" x14ac:dyDescent="0.25">
      <c r="A24" s="36" t="s">
        <v>64</v>
      </c>
      <c r="B24" s="36" t="s">
        <v>65</v>
      </c>
      <c r="C24" s="36" t="str">
        <f t="shared" si="1"/>
        <v>610490   Temporary Clerical Wages</v>
      </c>
    </row>
    <row r="25" spans="1:3" x14ac:dyDescent="0.25">
      <c r="A25" s="36" t="s">
        <v>66</v>
      </c>
      <c r="B25" s="36" t="s">
        <v>67</v>
      </c>
      <c r="C25" s="36" t="str">
        <f t="shared" si="1"/>
        <v>610500   Craft Trade Wages</v>
      </c>
    </row>
    <row r="26" spans="1:3" x14ac:dyDescent="0.25">
      <c r="A26" s="36" t="s">
        <v>68</v>
      </c>
      <c r="B26" s="36" t="s">
        <v>69</v>
      </c>
      <c r="C26" s="36" t="str">
        <f t="shared" si="1"/>
        <v>610590   Temporary Craft Trade Wages</v>
      </c>
    </row>
    <row r="27" spans="1:3" x14ac:dyDescent="0.25">
      <c r="A27" s="36" t="s">
        <v>70</v>
      </c>
      <c r="B27" s="36" t="s">
        <v>71</v>
      </c>
      <c r="C27" s="36" t="str">
        <f t="shared" si="1"/>
        <v>610600   Service Wages</v>
      </c>
    </row>
    <row r="28" spans="1:3" x14ac:dyDescent="0.25">
      <c r="A28" s="36" t="s">
        <v>72</v>
      </c>
      <c r="B28" s="36" t="s">
        <v>73</v>
      </c>
      <c r="C28" s="36" t="str">
        <f t="shared" si="1"/>
        <v>610690   Temporary Service Wages</v>
      </c>
    </row>
    <row r="29" spans="1:3" x14ac:dyDescent="0.25">
      <c r="A29" s="36" t="s">
        <v>74</v>
      </c>
      <c r="B29" s="36" t="s">
        <v>75</v>
      </c>
      <c r="C29" s="36" t="str">
        <f t="shared" si="1"/>
        <v>610700   Technical Salaries</v>
      </c>
    </row>
    <row r="30" spans="1:3" x14ac:dyDescent="0.25">
      <c r="A30" s="36" t="s">
        <v>76</v>
      </c>
      <c r="B30" s="36" t="s">
        <v>77</v>
      </c>
      <c r="C30" s="36" t="str">
        <f t="shared" si="1"/>
        <v>610790   Temporary Technical Salaries</v>
      </c>
    </row>
    <row r="31" spans="1:3" x14ac:dyDescent="0.25">
      <c r="A31" s="36" t="s">
        <v>78</v>
      </c>
      <c r="B31" s="36" t="s">
        <v>79</v>
      </c>
      <c r="C31" s="36" t="str">
        <f t="shared" si="1"/>
        <v>610800   Coaches Salaries</v>
      </c>
    </row>
    <row r="32" spans="1:3" x14ac:dyDescent="0.25">
      <c r="A32" s="36" t="s">
        <v>80</v>
      </c>
      <c r="B32" s="36" t="s">
        <v>81</v>
      </c>
      <c r="C32" s="36" t="str">
        <f t="shared" si="1"/>
        <v>610810   Coaches Salaries Non-NCAA</v>
      </c>
    </row>
    <row r="33" spans="1:3" x14ac:dyDescent="0.25">
      <c r="A33" s="36" t="s">
        <v>82</v>
      </c>
      <c r="B33" s="36" t="s">
        <v>83</v>
      </c>
      <c r="C33" s="36" t="str">
        <f t="shared" si="1"/>
        <v>610890   Temporary Coaches Salaries</v>
      </c>
    </row>
    <row r="34" spans="1:3" x14ac:dyDescent="0.25">
      <c r="A34" s="36" t="s">
        <v>84</v>
      </c>
      <c r="B34" s="36" t="s">
        <v>85</v>
      </c>
      <c r="C34" s="36" t="str">
        <f t="shared" si="1"/>
        <v>610900   Overtime</v>
      </c>
    </row>
    <row r="35" spans="1:3" x14ac:dyDescent="0.25">
      <c r="A35" s="36" t="s">
        <v>86</v>
      </c>
      <c r="B35" s="36" t="s">
        <v>87</v>
      </c>
      <c r="C35" s="36" t="str">
        <f t="shared" si="1"/>
        <v>610910   Unapproved NonContract Wages</v>
      </c>
    </row>
    <row r="36" spans="1:3" x14ac:dyDescent="0.25">
      <c r="A36" s="36" t="s">
        <v>88</v>
      </c>
      <c r="B36" s="36" t="s">
        <v>89</v>
      </c>
      <c r="C36" s="36" t="str">
        <f t="shared" si="1"/>
        <v>610920   Federal Salary Cap Overages</v>
      </c>
    </row>
    <row r="37" spans="1:3" x14ac:dyDescent="0.25">
      <c r="A37" s="36" t="s">
        <v>90</v>
      </c>
      <c r="B37" s="36" t="s">
        <v>91</v>
      </c>
      <c r="C37" s="36" t="str">
        <f t="shared" si="1"/>
        <v>610930   Accrued Salaries and Wages</v>
      </c>
    </row>
    <row r="38" spans="1:3" x14ac:dyDescent="0.25">
      <c r="A38" s="36" t="s">
        <v>92</v>
      </c>
      <c r="B38" s="36" t="s">
        <v>93</v>
      </c>
      <c r="C38" s="36" t="str">
        <f t="shared" si="1"/>
        <v>610931   Accrued Vacation</v>
      </c>
    </row>
    <row r="39" spans="1:3" x14ac:dyDescent="0.25">
      <c r="A39" s="36" t="s">
        <v>94</v>
      </c>
      <c r="B39" s="36" t="s">
        <v>95</v>
      </c>
      <c r="C39" s="36" t="str">
        <f t="shared" si="1"/>
        <v>610950   Faculty Stipends Eligable</v>
      </c>
    </row>
    <row r="40" spans="1:3" x14ac:dyDescent="0.25">
      <c r="A40" s="36" t="s">
        <v>96</v>
      </c>
      <c r="B40" s="36" t="s">
        <v>97</v>
      </c>
      <c r="C40" s="36" t="str">
        <f t="shared" si="1"/>
        <v>610955   Faculty Stipends Ineligable</v>
      </c>
    </row>
    <row r="41" spans="1:3" x14ac:dyDescent="0.25">
      <c r="A41" s="36" t="s">
        <v>98</v>
      </c>
      <c r="B41" s="36" t="s">
        <v>99</v>
      </c>
      <c r="C41" s="36" t="str">
        <f t="shared" si="1"/>
        <v>610960   Cert-Univ</v>
      </c>
    </row>
    <row r="42" spans="1:3" x14ac:dyDescent="0.25">
      <c r="A42" s="36" t="s">
        <v>100</v>
      </c>
      <c r="B42" s="36" t="s">
        <v>101</v>
      </c>
      <c r="C42" s="36" t="str">
        <f t="shared" si="1"/>
        <v>610961   Car/Special Allowance</v>
      </c>
    </row>
    <row r="43" spans="1:3" x14ac:dyDescent="0.25">
      <c r="A43" s="36" t="s">
        <v>102</v>
      </c>
      <c r="B43" s="36" t="s">
        <v>103</v>
      </c>
      <c r="C43" s="36" t="str">
        <f t="shared" si="1"/>
        <v>610970   Health Plan - Emp Salary</v>
      </c>
    </row>
    <row r="44" spans="1:3" x14ac:dyDescent="0.25">
      <c r="A44" s="36" t="s">
        <v>104</v>
      </c>
      <c r="B44" s="36" t="s">
        <v>105</v>
      </c>
      <c r="C44" s="36" t="str">
        <f t="shared" si="1"/>
        <v>610975   Salaries - Budget Offset</v>
      </c>
    </row>
    <row r="45" spans="1:3" x14ac:dyDescent="0.25">
      <c r="A45" s="36" t="s">
        <v>106</v>
      </c>
      <c r="B45" s="36" t="s">
        <v>107</v>
      </c>
      <c r="C45" s="36" t="str">
        <f t="shared" si="1"/>
        <v>610999   Payroll Account Clearing</v>
      </c>
    </row>
    <row r="46" spans="1:3" x14ac:dyDescent="0.25">
      <c r="A46" s="36" t="s">
        <v>108</v>
      </c>
      <c r="B46" s="36" t="s">
        <v>108</v>
      </c>
      <c r="C46" s="36" t="str">
        <f t="shared" si="1"/>
        <v>620000   620000</v>
      </c>
    </row>
    <row r="47" spans="1:3" x14ac:dyDescent="0.25">
      <c r="A47" s="36" t="s">
        <v>109</v>
      </c>
      <c r="B47" s="36" t="s">
        <v>110</v>
      </c>
      <c r="C47" s="36" t="str">
        <f t="shared" si="1"/>
        <v>620100   Student Wages</v>
      </c>
    </row>
    <row r="48" spans="1:3" x14ac:dyDescent="0.25">
      <c r="A48" s="36" t="s">
        <v>111</v>
      </c>
      <c r="B48" s="36" t="s">
        <v>112</v>
      </c>
      <c r="C48" s="36" t="str">
        <f t="shared" si="1"/>
        <v>620200   CWSP Student Wages</v>
      </c>
    </row>
    <row r="49" spans="1:3" x14ac:dyDescent="0.25">
      <c r="A49" s="36" t="s">
        <v>113</v>
      </c>
      <c r="B49" s="36" t="s">
        <v>114</v>
      </c>
      <c r="C49" s="36" t="str">
        <f t="shared" si="1"/>
        <v>620250   CWSP Stimulus Wages</v>
      </c>
    </row>
    <row r="50" spans="1:3" x14ac:dyDescent="0.25">
      <c r="A50" s="36" t="s">
        <v>115</v>
      </c>
      <c r="B50" s="36" t="s">
        <v>116</v>
      </c>
      <c r="C50" s="36" t="str">
        <f t="shared" si="1"/>
        <v>620300   Graduate Assistant Wages</v>
      </c>
    </row>
    <row r="51" spans="1:3" x14ac:dyDescent="0.25">
      <c r="A51" s="36" t="s">
        <v>117</v>
      </c>
      <c r="B51" s="36" t="s">
        <v>118</v>
      </c>
      <c r="C51" s="36" t="str">
        <f t="shared" si="1"/>
        <v>620400   Interns/Externs</v>
      </c>
    </row>
    <row r="52" spans="1:3" x14ac:dyDescent="0.25">
      <c r="A52" s="36" t="s">
        <v>119</v>
      </c>
      <c r="B52" s="36" t="s">
        <v>120</v>
      </c>
      <c r="C52" s="36" t="str">
        <f t="shared" si="1"/>
        <v>620900   Payroll Athletic Clearing</v>
      </c>
    </row>
    <row r="53" spans="1:3" x14ac:dyDescent="0.25">
      <c r="A53" s="36" t="s">
        <v>121</v>
      </c>
      <c r="B53" s="36" t="s">
        <v>122</v>
      </c>
      <c r="C53" s="36" t="str">
        <f t="shared" si="1"/>
        <v>630000   Fringe Benefits</v>
      </c>
    </row>
    <row r="54" spans="1:3" x14ac:dyDescent="0.25">
      <c r="A54" s="36" t="s">
        <v>123</v>
      </c>
      <c r="B54" s="36" t="s">
        <v>123</v>
      </c>
      <c r="C54" s="36" t="str">
        <f t="shared" si="1"/>
        <v>711000   711000</v>
      </c>
    </row>
    <row r="55" spans="1:3" x14ac:dyDescent="0.25">
      <c r="A55" s="36" t="s">
        <v>124</v>
      </c>
      <c r="B55" s="36" t="s">
        <v>125</v>
      </c>
      <c r="C55" s="36" t="str">
        <f t="shared" si="1"/>
        <v>711010   Classroom Supplies</v>
      </c>
    </row>
    <row r="56" spans="1:3" x14ac:dyDescent="0.25">
      <c r="A56" s="36" t="s">
        <v>126</v>
      </c>
      <c r="B56" s="36" t="s">
        <v>127</v>
      </c>
      <c r="C56" s="36" t="str">
        <f t="shared" si="1"/>
        <v>711015   Express Mail</v>
      </c>
    </row>
    <row r="57" spans="1:3" x14ac:dyDescent="0.25">
      <c r="A57" s="36" t="s">
        <v>128</v>
      </c>
      <c r="B57" s="36" t="s">
        <v>129</v>
      </c>
      <c r="C57" s="36" t="str">
        <f t="shared" si="1"/>
        <v>711020   General Supplies</v>
      </c>
    </row>
    <row r="58" spans="1:3" x14ac:dyDescent="0.25">
      <c r="A58" s="36" t="s">
        <v>130</v>
      </c>
      <c r="B58" s="36" t="s">
        <v>131</v>
      </c>
      <c r="C58" s="36" t="str">
        <f t="shared" si="1"/>
        <v>711030   Golf Range Supplies</v>
      </c>
    </row>
    <row r="59" spans="1:3" x14ac:dyDescent="0.25">
      <c r="A59" s="36" t="s">
        <v>132</v>
      </c>
      <c r="B59" s="36" t="s">
        <v>133</v>
      </c>
      <c r="C59" s="36" t="str">
        <f t="shared" si="1"/>
        <v>711040   Lab Supplies</v>
      </c>
    </row>
    <row r="60" spans="1:3" x14ac:dyDescent="0.25">
      <c r="A60" s="36" t="s">
        <v>134</v>
      </c>
      <c r="B60" s="36" t="s">
        <v>135</v>
      </c>
      <c r="C60" s="36" t="str">
        <f t="shared" si="1"/>
        <v>711041   COVID-19 Donations</v>
      </c>
    </row>
    <row r="61" spans="1:3" x14ac:dyDescent="0.25">
      <c r="A61" s="36" t="s">
        <v>136</v>
      </c>
      <c r="B61" s="36" t="s">
        <v>137</v>
      </c>
      <c r="C61" s="36" t="str">
        <f t="shared" si="1"/>
        <v>711042   USA Health Academy Supplies</v>
      </c>
    </row>
    <row r="62" spans="1:3" x14ac:dyDescent="0.25">
      <c r="A62" s="36" t="s">
        <v>138</v>
      </c>
      <c r="B62" s="36" t="s">
        <v>139</v>
      </c>
      <c r="C62" s="36" t="str">
        <f t="shared" si="1"/>
        <v>711045   Program Inc Budget</v>
      </c>
    </row>
    <row r="63" spans="1:3" x14ac:dyDescent="0.25">
      <c r="A63" s="36" t="s">
        <v>140</v>
      </c>
      <c r="B63" s="36" t="s">
        <v>141</v>
      </c>
      <c r="C63" s="36" t="str">
        <f t="shared" si="1"/>
        <v>711050   Postage</v>
      </c>
    </row>
    <row r="64" spans="1:3" x14ac:dyDescent="0.25">
      <c r="A64" s="36" t="s">
        <v>142</v>
      </c>
      <c r="B64" s="36" t="s">
        <v>143</v>
      </c>
      <c r="C64" s="36" t="str">
        <f t="shared" si="1"/>
        <v>711055   Post Office Box Fee</v>
      </c>
    </row>
    <row r="65" spans="1:3" x14ac:dyDescent="0.25">
      <c r="A65" s="36" t="s">
        <v>144</v>
      </c>
      <c r="B65" s="36" t="s">
        <v>145</v>
      </c>
      <c r="C65" s="36" t="str">
        <f t="shared" si="1"/>
        <v>711060   Purchasing Card Transactions</v>
      </c>
    </row>
    <row r="66" spans="1:3" x14ac:dyDescent="0.25">
      <c r="A66" s="36" t="s">
        <v>146</v>
      </c>
      <c r="B66" s="36" t="s">
        <v>147</v>
      </c>
      <c r="C66" s="36" t="str">
        <f t="shared" si="1"/>
        <v>711070   Recreation Supplies</v>
      </c>
    </row>
    <row r="67" spans="1:3" x14ac:dyDescent="0.25">
      <c r="A67" s="36" t="s">
        <v>148</v>
      </c>
      <c r="B67" s="36" t="s">
        <v>149</v>
      </c>
      <c r="C67" s="36" t="str">
        <f t="shared" ref="C67:C130" si="2">CONCATENATE(A67,"   ",B67)</f>
        <v>711080   Uniforms</v>
      </c>
    </row>
    <row r="68" spans="1:3" x14ac:dyDescent="0.25">
      <c r="A68" s="36" t="s">
        <v>150</v>
      </c>
      <c r="B68" s="36" t="s">
        <v>151</v>
      </c>
      <c r="C68" s="36" t="str">
        <f t="shared" si="2"/>
        <v>711081   Uniforms - Boots</v>
      </c>
    </row>
    <row r="69" spans="1:3" x14ac:dyDescent="0.25">
      <c r="A69" s="36" t="s">
        <v>152</v>
      </c>
      <c r="B69" s="36" t="s">
        <v>153</v>
      </c>
      <c r="C69" s="36" t="str">
        <f t="shared" si="2"/>
        <v>711085   Uniforms - Student Staff</v>
      </c>
    </row>
    <row r="70" spans="1:3" x14ac:dyDescent="0.25">
      <c r="A70" s="36" t="s">
        <v>154</v>
      </c>
      <c r="B70" s="36" t="s">
        <v>155</v>
      </c>
      <c r="C70" s="36" t="str">
        <f t="shared" si="2"/>
        <v>711090   Shredding</v>
      </c>
    </row>
    <row r="71" spans="1:3" x14ac:dyDescent="0.25">
      <c r="A71" s="36" t="s">
        <v>156</v>
      </c>
      <c r="B71" s="36" t="s">
        <v>157</v>
      </c>
      <c r="C71" s="36" t="str">
        <f t="shared" si="2"/>
        <v>711510   Continuous Forms</v>
      </c>
    </row>
    <row r="72" spans="1:3" x14ac:dyDescent="0.25">
      <c r="A72" s="36" t="s">
        <v>158</v>
      </c>
      <c r="B72" s="36" t="s">
        <v>159</v>
      </c>
      <c r="C72" s="36" t="str">
        <f t="shared" si="2"/>
        <v>711520   Copying &amp; Binding</v>
      </c>
    </row>
    <row r="73" spans="1:3" x14ac:dyDescent="0.25">
      <c r="A73" s="36" t="s">
        <v>160</v>
      </c>
      <c r="B73" s="36" t="s">
        <v>161</v>
      </c>
      <c r="C73" s="36" t="str">
        <f t="shared" si="2"/>
        <v>711530   Office Supplies</v>
      </c>
    </row>
    <row r="74" spans="1:3" x14ac:dyDescent="0.25">
      <c r="A74" s="36" t="s">
        <v>162</v>
      </c>
      <c r="B74" s="36" t="s">
        <v>163</v>
      </c>
      <c r="C74" s="36" t="str">
        <f t="shared" si="2"/>
        <v>711535   Barnes and Noble Office Supplies</v>
      </c>
    </row>
    <row r="75" spans="1:3" x14ac:dyDescent="0.25">
      <c r="A75" s="36" t="s">
        <v>164</v>
      </c>
      <c r="B75" s="36" t="s">
        <v>165</v>
      </c>
      <c r="C75" s="36" t="str">
        <f t="shared" si="2"/>
        <v>711540   Printing Paper</v>
      </c>
    </row>
    <row r="76" spans="1:3" x14ac:dyDescent="0.25">
      <c r="A76" s="36" t="s">
        <v>166</v>
      </c>
      <c r="B76" s="36" t="s">
        <v>167</v>
      </c>
      <c r="C76" s="36" t="str">
        <f t="shared" si="2"/>
        <v>711550   Printing-Outsource</v>
      </c>
    </row>
    <row r="77" spans="1:3" x14ac:dyDescent="0.25">
      <c r="A77" s="36" t="s">
        <v>168</v>
      </c>
      <c r="B77" s="36" t="s">
        <v>169</v>
      </c>
      <c r="C77" s="36" t="str">
        <f t="shared" si="2"/>
        <v>711560   Storage Boxes</v>
      </c>
    </row>
    <row r="78" spans="1:3" x14ac:dyDescent="0.25">
      <c r="A78" s="36" t="s">
        <v>170</v>
      </c>
      <c r="B78" s="36" t="s">
        <v>171</v>
      </c>
      <c r="C78" s="36" t="str">
        <f t="shared" si="2"/>
        <v>711570   Publications</v>
      </c>
    </row>
    <row r="79" spans="1:3" x14ac:dyDescent="0.25">
      <c r="A79" s="36" t="s">
        <v>172</v>
      </c>
      <c r="B79" s="36" t="s">
        <v>173</v>
      </c>
      <c r="C79" s="36" t="str">
        <f t="shared" si="2"/>
        <v>711575   Publications - Grants</v>
      </c>
    </row>
    <row r="80" spans="1:3" x14ac:dyDescent="0.25">
      <c r="A80" s="16">
        <v>712000</v>
      </c>
      <c r="B80" s="16">
        <v>712000</v>
      </c>
      <c r="C80" s="36" t="str">
        <f t="shared" si="2"/>
        <v>712000   712000</v>
      </c>
    </row>
    <row r="81" spans="1:3" x14ac:dyDescent="0.25">
      <c r="A81" s="36" t="s">
        <v>174</v>
      </c>
      <c r="B81" s="36" t="s">
        <v>175</v>
      </c>
      <c r="C81" s="36" t="str">
        <f t="shared" si="2"/>
        <v>712050   Equipment &amp; Furniture $0-$499</v>
      </c>
    </row>
    <row r="82" spans="1:3" x14ac:dyDescent="0.25">
      <c r="A82" s="36" t="s">
        <v>176</v>
      </c>
      <c r="B82" s="36" t="s">
        <v>177</v>
      </c>
      <c r="C82" s="36" t="str">
        <f t="shared" si="2"/>
        <v>712100   Equipment &amp; Furniture $0-$1,999</v>
      </c>
    </row>
    <row r="83" spans="1:3" x14ac:dyDescent="0.25">
      <c r="A83" s="36" t="s">
        <v>178</v>
      </c>
      <c r="B83" s="36" t="s">
        <v>179</v>
      </c>
      <c r="C83" s="36" t="str">
        <f t="shared" si="2"/>
        <v>712150   Computers $1-$1,999</v>
      </c>
    </row>
    <row r="84" spans="1:3" x14ac:dyDescent="0.25">
      <c r="A84" s="36" t="s">
        <v>180</v>
      </c>
      <c r="B84" s="36" t="s">
        <v>181</v>
      </c>
      <c r="C84" s="36" t="str">
        <f t="shared" si="2"/>
        <v>712160   Copier Purchases $1-$1,999</v>
      </c>
    </row>
    <row r="85" spans="1:3" x14ac:dyDescent="0.25">
      <c r="A85" s="36" t="s">
        <v>182</v>
      </c>
      <c r="B85" s="36" t="s">
        <v>183</v>
      </c>
      <c r="C85" s="36" t="str">
        <f t="shared" si="2"/>
        <v>712200   Equipment &amp; Furniture $2,000-$4,999</v>
      </c>
    </row>
    <row r="86" spans="1:3" x14ac:dyDescent="0.25">
      <c r="A86" s="36" t="s">
        <v>184</v>
      </c>
      <c r="B86" s="36" t="s">
        <v>185</v>
      </c>
      <c r="C86" s="36" t="str">
        <f t="shared" si="2"/>
        <v>712250   Computers $2,000-$4,999</v>
      </c>
    </row>
    <row r="87" spans="1:3" x14ac:dyDescent="0.25">
      <c r="A87" s="36" t="s">
        <v>186</v>
      </c>
      <c r="B87" s="36" t="s">
        <v>187</v>
      </c>
      <c r="C87" s="36" t="str">
        <f t="shared" si="2"/>
        <v>712260   Copier  Purchases $2,000-$4,999</v>
      </c>
    </row>
    <row r="88" spans="1:3" x14ac:dyDescent="0.25">
      <c r="A88" s="36" t="s">
        <v>188</v>
      </c>
      <c r="B88" s="36" t="s">
        <v>189</v>
      </c>
      <c r="C88" s="36" t="str">
        <f t="shared" si="2"/>
        <v>712315   Workshop and Training Expenses</v>
      </c>
    </row>
    <row r="89" spans="1:3" x14ac:dyDescent="0.25">
      <c r="A89" s="36" t="s">
        <v>190</v>
      </c>
      <c r="B89" s="36" t="s">
        <v>191</v>
      </c>
      <c r="C89" s="36" t="str">
        <f t="shared" si="2"/>
        <v>712400   University Purchased-Sponsor Owned</v>
      </c>
    </row>
    <row r="90" spans="1:3" x14ac:dyDescent="0.25">
      <c r="A90" s="36" t="s">
        <v>192</v>
      </c>
      <c r="B90" s="36" t="s">
        <v>193</v>
      </c>
      <c r="C90" s="36" t="str">
        <f t="shared" si="2"/>
        <v>712510   Building Maintenance Contracts</v>
      </c>
    </row>
    <row r="91" spans="1:3" x14ac:dyDescent="0.25">
      <c r="A91" s="36" t="s">
        <v>194</v>
      </c>
      <c r="B91" s="36" t="s">
        <v>195</v>
      </c>
      <c r="C91" s="36" t="str">
        <f t="shared" si="2"/>
        <v>712520   Building Maintenance &amp; Repair</v>
      </c>
    </row>
    <row r="92" spans="1:3" x14ac:dyDescent="0.25">
      <c r="A92" s="36" t="s">
        <v>196</v>
      </c>
      <c r="B92" s="36" t="s">
        <v>197</v>
      </c>
      <c r="C92" s="36" t="str">
        <f t="shared" si="2"/>
        <v>712530   Building Rental</v>
      </c>
    </row>
    <row r="93" spans="1:3" x14ac:dyDescent="0.25">
      <c r="A93" s="36" t="s">
        <v>198</v>
      </c>
      <c r="B93" s="36" t="s">
        <v>199</v>
      </c>
      <c r="C93" s="36" t="str">
        <f t="shared" si="2"/>
        <v>712535   Equipment Maintenance Contracts</v>
      </c>
    </row>
    <row r="94" spans="1:3" x14ac:dyDescent="0.25">
      <c r="A94" s="36" t="s">
        <v>200</v>
      </c>
      <c r="B94" s="36" t="s">
        <v>201</v>
      </c>
      <c r="C94" s="36" t="str">
        <f t="shared" si="2"/>
        <v>712540   Equipment Maintenance &amp; Repair</v>
      </c>
    </row>
    <row r="95" spans="1:3" x14ac:dyDescent="0.25">
      <c r="A95" s="36" t="s">
        <v>202</v>
      </c>
      <c r="B95" s="36" t="s">
        <v>203</v>
      </c>
      <c r="C95" s="36" t="str">
        <f t="shared" si="2"/>
        <v>712550   Equipment Rental</v>
      </c>
    </row>
    <row r="96" spans="1:3" x14ac:dyDescent="0.25">
      <c r="A96" s="36" t="s">
        <v>204</v>
      </c>
      <c r="B96" s="36" t="s">
        <v>205</v>
      </c>
      <c r="C96" s="36" t="str">
        <f t="shared" si="2"/>
        <v>712560   Grounds Maintenance</v>
      </c>
    </row>
    <row r="97" spans="1:3" x14ac:dyDescent="0.25">
      <c r="A97" s="36" t="s">
        <v>206</v>
      </c>
      <c r="B97" s="36" t="s">
        <v>207</v>
      </c>
      <c r="C97" s="36" t="str">
        <f t="shared" si="2"/>
        <v>712570   HVAC Maintenance</v>
      </c>
    </row>
    <row r="98" spans="1:3" x14ac:dyDescent="0.25">
      <c r="A98" s="36" t="s">
        <v>208</v>
      </c>
      <c r="B98" s="36" t="s">
        <v>209</v>
      </c>
      <c r="C98" s="36" t="str">
        <f t="shared" si="2"/>
        <v>712580   Inspection Fees</v>
      </c>
    </row>
    <row r="99" spans="1:3" x14ac:dyDescent="0.25">
      <c r="A99" s="36" t="s">
        <v>210</v>
      </c>
      <c r="B99" s="36" t="s">
        <v>211</v>
      </c>
      <c r="C99" s="36" t="str">
        <f t="shared" si="2"/>
        <v>712590   Renovations</v>
      </c>
    </row>
    <row r="100" spans="1:3" x14ac:dyDescent="0.25">
      <c r="A100" s="36" t="s">
        <v>212</v>
      </c>
      <c r="B100" s="36" t="s">
        <v>213</v>
      </c>
      <c r="C100" s="36" t="str">
        <f t="shared" si="2"/>
        <v>712600   Renovations Contracts</v>
      </c>
    </row>
    <row r="101" spans="1:3" x14ac:dyDescent="0.25">
      <c r="A101" s="36" t="s">
        <v>214</v>
      </c>
      <c r="B101" s="36" t="s">
        <v>215</v>
      </c>
      <c r="C101" s="36" t="str">
        <f t="shared" si="2"/>
        <v>712610   Self-Funded Maintenance</v>
      </c>
    </row>
    <row r="102" spans="1:3" x14ac:dyDescent="0.25">
      <c r="A102" s="36" t="s">
        <v>216</v>
      </c>
      <c r="B102" s="36" t="s">
        <v>217</v>
      </c>
      <c r="C102" s="36" t="str">
        <f t="shared" si="2"/>
        <v>712620   Stormwater Inspection Fees</v>
      </c>
    </row>
    <row r="103" spans="1:3" x14ac:dyDescent="0.25">
      <c r="A103" s="36" t="s">
        <v>218</v>
      </c>
      <c r="B103" s="36" t="s">
        <v>219</v>
      </c>
      <c r="C103" s="36" t="str">
        <f t="shared" si="2"/>
        <v>712900   GASB 87 Bldg and Equipment Expense</v>
      </c>
    </row>
    <row r="104" spans="1:3" x14ac:dyDescent="0.25">
      <c r="A104" s="36" t="s">
        <v>220</v>
      </c>
      <c r="B104" s="36" t="s">
        <v>221</v>
      </c>
      <c r="C104" s="36" t="str">
        <f t="shared" si="2"/>
        <v>712901   GASB 87 Financing Lease Payments</v>
      </c>
    </row>
    <row r="105" spans="1:3" x14ac:dyDescent="0.25">
      <c r="A105" s="36" t="s">
        <v>222</v>
      </c>
      <c r="B105" s="36" t="s">
        <v>222</v>
      </c>
      <c r="C105" s="36" t="str">
        <f t="shared" si="2"/>
        <v>713000   713000</v>
      </c>
    </row>
    <row r="106" spans="1:3" x14ac:dyDescent="0.25">
      <c r="A106" s="36" t="s">
        <v>223</v>
      </c>
      <c r="B106" s="36" t="s">
        <v>224</v>
      </c>
      <c r="C106" s="36" t="str">
        <f t="shared" si="2"/>
        <v>713045   Software Licenses</v>
      </c>
    </row>
    <row r="107" spans="1:3" x14ac:dyDescent="0.25">
      <c r="A107" s="36" t="s">
        <v>225</v>
      </c>
      <c r="B107" s="36" t="s">
        <v>226</v>
      </c>
      <c r="C107" s="36" t="str">
        <f t="shared" si="2"/>
        <v>713050   Computer Software</v>
      </c>
    </row>
    <row r="108" spans="1:3" x14ac:dyDescent="0.25">
      <c r="A108" s="16">
        <v>713056</v>
      </c>
      <c r="B108" s="36" t="s">
        <v>227</v>
      </c>
      <c r="C108" s="36" t="str">
        <f t="shared" si="2"/>
        <v>713056   USA Health Workshop &amp; Training Exps</v>
      </c>
    </row>
    <row r="109" spans="1:3" x14ac:dyDescent="0.25">
      <c r="A109" s="36" t="s">
        <v>228</v>
      </c>
      <c r="B109" s="36" t="s">
        <v>229</v>
      </c>
      <c r="C109" s="36" t="str">
        <f t="shared" si="2"/>
        <v>713070   Freight</v>
      </c>
    </row>
    <row r="110" spans="1:3" x14ac:dyDescent="0.25">
      <c r="A110" s="36" t="s">
        <v>230</v>
      </c>
      <c r="B110" s="36" t="s">
        <v>231</v>
      </c>
      <c r="C110" s="36" t="str">
        <f t="shared" si="2"/>
        <v>713080   Freight-Transplant</v>
      </c>
    </row>
    <row r="111" spans="1:3" x14ac:dyDescent="0.25">
      <c r="A111" s="36" t="s">
        <v>232</v>
      </c>
      <c r="B111" s="36" t="s">
        <v>233</v>
      </c>
      <c r="C111" s="36" t="str">
        <f t="shared" si="2"/>
        <v>713100   Honorarium</v>
      </c>
    </row>
    <row r="112" spans="1:3" x14ac:dyDescent="0.25">
      <c r="A112" s="36" t="s">
        <v>234</v>
      </c>
      <c r="B112" s="36" t="s">
        <v>235</v>
      </c>
      <c r="C112" s="36" t="str">
        <f t="shared" si="2"/>
        <v>713130   Lab/Med Tests</v>
      </c>
    </row>
    <row r="113" spans="1:3" x14ac:dyDescent="0.25">
      <c r="A113" s="36" t="s">
        <v>236</v>
      </c>
      <c r="B113" s="36" t="s">
        <v>237</v>
      </c>
      <c r="C113" s="36" t="str">
        <f t="shared" si="2"/>
        <v>713140   Membership Dues</v>
      </c>
    </row>
    <row r="114" spans="1:3" x14ac:dyDescent="0.25">
      <c r="A114" s="36" t="s">
        <v>238</v>
      </c>
      <c r="B114" s="36" t="s">
        <v>239</v>
      </c>
      <c r="C114" s="36" t="str">
        <f t="shared" si="2"/>
        <v>713150   Microfilm Expense</v>
      </c>
    </row>
    <row r="115" spans="1:3" x14ac:dyDescent="0.25">
      <c r="A115" s="36" t="s">
        <v>240</v>
      </c>
      <c r="B115" s="36" t="s">
        <v>241</v>
      </c>
      <c r="C115" s="36" t="str">
        <f t="shared" si="2"/>
        <v>713160   Misc Fees &amp; Permits</v>
      </c>
    </row>
    <row r="116" spans="1:3" x14ac:dyDescent="0.25">
      <c r="A116" s="36" t="s">
        <v>242</v>
      </c>
      <c r="B116" s="36" t="s">
        <v>243</v>
      </c>
      <c r="C116" s="36" t="str">
        <f t="shared" si="2"/>
        <v>713180   Receptions, Lectures, Events</v>
      </c>
    </row>
    <row r="117" spans="1:3" x14ac:dyDescent="0.25">
      <c r="A117" s="36" t="s">
        <v>244</v>
      </c>
      <c r="B117" s="36" t="s">
        <v>245</v>
      </c>
      <c r="C117" s="36" t="str">
        <f t="shared" si="2"/>
        <v>713222   Vessel Time</v>
      </c>
    </row>
    <row r="118" spans="1:3" x14ac:dyDescent="0.25">
      <c r="A118" s="36" t="s">
        <v>246</v>
      </c>
      <c r="B118" s="36" t="s">
        <v>247</v>
      </c>
      <c r="C118" s="36" t="str">
        <f t="shared" si="2"/>
        <v>713225   Other Miscellaneous Expense</v>
      </c>
    </row>
    <row r="119" spans="1:3" x14ac:dyDescent="0.25">
      <c r="A119" s="36" t="s">
        <v>248</v>
      </c>
      <c r="B119" s="36" t="s">
        <v>249</v>
      </c>
      <c r="C119" s="36" t="str">
        <f t="shared" si="2"/>
        <v>714580   Maintenance Supplies</v>
      </c>
    </row>
    <row r="120" spans="1:3" x14ac:dyDescent="0.25">
      <c r="A120" s="36" t="s">
        <v>250</v>
      </c>
      <c r="B120" s="36" t="s">
        <v>251</v>
      </c>
      <c r="C120" s="36" t="str">
        <f t="shared" si="2"/>
        <v>714600   Vehicle Fuel</v>
      </c>
    </row>
    <row r="121" spans="1:3" x14ac:dyDescent="0.25">
      <c r="A121" s="16">
        <v>718406</v>
      </c>
      <c r="B121" s="36" t="s">
        <v>252</v>
      </c>
      <c r="C121" s="36" t="str">
        <f t="shared" si="2"/>
        <v>718406   IC-Student Health Insurance</v>
      </c>
    </row>
    <row r="122" spans="1:3" x14ac:dyDescent="0.25">
      <c r="A122" s="36" t="s">
        <v>254</v>
      </c>
      <c r="B122" s="36" t="s">
        <v>254</v>
      </c>
      <c r="C122" s="36" t="str">
        <f t="shared" si="2"/>
        <v>730000   730000</v>
      </c>
    </row>
    <row r="123" spans="1:3" x14ac:dyDescent="0.25">
      <c r="A123" s="36" t="s">
        <v>255</v>
      </c>
      <c r="B123" s="36" t="s">
        <v>256</v>
      </c>
      <c r="C123" s="36" t="str">
        <f t="shared" si="2"/>
        <v>730010   Travel</v>
      </c>
    </row>
    <row r="124" spans="1:3" x14ac:dyDescent="0.25">
      <c r="A124" s="16">
        <v>741000</v>
      </c>
      <c r="B124" s="15" t="s">
        <v>257</v>
      </c>
      <c r="C124" s="36" t="str">
        <f t="shared" si="2"/>
        <v>741000   Purchased Services/Contracts</v>
      </c>
    </row>
    <row r="125" spans="1:3" x14ac:dyDescent="0.25">
      <c r="A125" s="16">
        <v>741010</v>
      </c>
      <c r="B125" s="15" t="s">
        <v>258</v>
      </c>
      <c r="C125" s="36" t="str">
        <f t="shared" si="2"/>
        <v>741010   Actuarial</v>
      </c>
    </row>
    <row r="126" spans="1:3" x14ac:dyDescent="0.25">
      <c r="A126" s="16">
        <v>741020</v>
      </c>
      <c r="B126" s="15" t="s">
        <v>259</v>
      </c>
      <c r="C126" s="36" t="str">
        <f t="shared" si="2"/>
        <v>741020   Alabama Organ Center</v>
      </c>
    </row>
    <row r="127" spans="1:3" x14ac:dyDescent="0.25">
      <c r="A127" s="16">
        <v>741030</v>
      </c>
      <c r="B127" s="15" t="s">
        <v>260</v>
      </c>
      <c r="C127" s="36" t="str">
        <f t="shared" si="2"/>
        <v>741030   Architectural &amp; Engineering</v>
      </c>
    </row>
    <row r="128" spans="1:3" x14ac:dyDescent="0.25">
      <c r="A128" s="16">
        <v>741040</v>
      </c>
      <c r="B128" s="15" t="s">
        <v>261</v>
      </c>
      <c r="C128" s="36" t="str">
        <f t="shared" si="2"/>
        <v>741040   Audit</v>
      </c>
    </row>
    <row r="129" spans="1:3" x14ac:dyDescent="0.25">
      <c r="A129" s="16">
        <v>741050</v>
      </c>
      <c r="B129" s="15" t="s">
        <v>262</v>
      </c>
      <c r="C129" s="36" t="str">
        <f t="shared" si="2"/>
        <v>741050   Cardiology Associates</v>
      </c>
    </row>
    <row r="130" spans="1:3" x14ac:dyDescent="0.25">
      <c r="A130" s="16">
        <v>741060</v>
      </c>
      <c r="B130" s="15" t="s">
        <v>263</v>
      </c>
      <c r="C130" s="36" t="str">
        <f t="shared" si="2"/>
        <v>741060   Consultants</v>
      </c>
    </row>
    <row r="131" spans="1:3" x14ac:dyDescent="0.25">
      <c r="A131" s="16">
        <v>741070</v>
      </c>
      <c r="B131" s="15" t="s">
        <v>264</v>
      </c>
      <c r="C131" s="36" t="str">
        <f t="shared" ref="C131:C194" si="3">CONCATENATE(A131,"   ",B131)</f>
        <v>741070   Contract Labor</v>
      </c>
    </row>
    <row r="132" spans="1:3" x14ac:dyDescent="0.25">
      <c r="A132" s="16">
        <v>741080</v>
      </c>
      <c r="B132" s="15" t="s">
        <v>265</v>
      </c>
      <c r="C132" s="36" t="str">
        <f t="shared" si="3"/>
        <v>741080   Contract Labor-SANE Nurses</v>
      </c>
    </row>
    <row r="133" spans="1:3" x14ac:dyDescent="0.25">
      <c r="A133" s="16">
        <v>741090</v>
      </c>
      <c r="B133" s="15" t="s">
        <v>266</v>
      </c>
      <c r="C133" s="36" t="str">
        <f t="shared" si="3"/>
        <v>741090   Contract Services - General</v>
      </c>
    </row>
    <row r="134" spans="1:3" x14ac:dyDescent="0.25">
      <c r="A134" s="16">
        <v>741100</v>
      </c>
      <c r="B134" s="15" t="s">
        <v>267</v>
      </c>
      <c r="C134" s="36" t="str">
        <f t="shared" si="3"/>
        <v>741100   Contract Services - Specific</v>
      </c>
    </row>
    <row r="135" spans="1:3" x14ac:dyDescent="0.25">
      <c r="A135" s="16">
        <v>741110</v>
      </c>
      <c r="B135" s="15" t="s">
        <v>268</v>
      </c>
      <c r="C135" s="36" t="str">
        <f t="shared" si="3"/>
        <v>741110   Game Officials</v>
      </c>
    </row>
    <row r="136" spans="1:3" x14ac:dyDescent="0.25">
      <c r="A136" s="16">
        <v>741115</v>
      </c>
      <c r="B136" s="15" t="s">
        <v>269</v>
      </c>
      <c r="C136" s="36" t="str">
        <f t="shared" si="3"/>
        <v xml:space="preserve">741115   Guarantee Expense </v>
      </c>
    </row>
    <row r="137" spans="1:3" x14ac:dyDescent="0.25">
      <c r="A137" s="16">
        <v>741120</v>
      </c>
      <c r="B137" s="15" t="s">
        <v>270</v>
      </c>
      <c r="C137" s="36" t="str">
        <f t="shared" si="3"/>
        <v xml:space="preserve">741120   Histocompatibility Services </v>
      </c>
    </row>
    <row r="138" spans="1:3" x14ac:dyDescent="0.25">
      <c r="A138" s="16">
        <v>741130</v>
      </c>
      <c r="B138" s="15" t="s">
        <v>271</v>
      </c>
      <c r="C138" s="36" t="str">
        <f t="shared" si="3"/>
        <v xml:space="preserve">741130   Janitorial </v>
      </c>
    </row>
    <row r="139" spans="1:3" x14ac:dyDescent="0.25">
      <c r="A139" s="16">
        <v>741140</v>
      </c>
      <c r="B139" s="15" t="s">
        <v>272</v>
      </c>
      <c r="C139" s="36" t="str">
        <f t="shared" si="3"/>
        <v xml:space="preserve">741140   Legal </v>
      </c>
    </row>
    <row r="140" spans="1:3" x14ac:dyDescent="0.25">
      <c r="A140" s="16">
        <v>741150</v>
      </c>
      <c r="B140" s="15" t="s">
        <v>273</v>
      </c>
      <c r="C140" s="36" t="str">
        <f t="shared" si="3"/>
        <v xml:space="preserve">741150   Management Meeting Expense </v>
      </c>
    </row>
    <row r="141" spans="1:3" x14ac:dyDescent="0.25">
      <c r="A141" s="16">
        <v>741160</v>
      </c>
      <c r="B141" s="15" t="s">
        <v>274</v>
      </c>
      <c r="C141" s="36" t="str">
        <f t="shared" si="3"/>
        <v xml:space="preserve">741160   MOM High Risk Fees </v>
      </c>
    </row>
    <row r="142" spans="1:3" x14ac:dyDescent="0.25">
      <c r="A142" s="16">
        <v>741170</v>
      </c>
      <c r="B142" s="15" t="s">
        <v>275</v>
      </c>
      <c r="C142" s="36" t="str">
        <f t="shared" si="3"/>
        <v xml:space="preserve">741170   Ochsner-Resident Cost </v>
      </c>
    </row>
    <row r="143" spans="1:3" x14ac:dyDescent="0.25">
      <c r="A143" s="16">
        <v>741180</v>
      </c>
      <c r="B143" s="15" t="s">
        <v>276</v>
      </c>
      <c r="C143" s="36" t="str">
        <f t="shared" si="3"/>
        <v xml:space="preserve">741180   Other Outside Lab </v>
      </c>
    </row>
    <row r="144" spans="1:3" x14ac:dyDescent="0.25">
      <c r="A144" s="16">
        <v>741190</v>
      </c>
      <c r="B144" s="15" t="s">
        <v>277</v>
      </c>
      <c r="C144" s="36" t="str">
        <f t="shared" si="3"/>
        <v xml:space="preserve">741190   Other Providers - Transplant/MOM </v>
      </c>
    </row>
    <row r="145" spans="1:3" x14ac:dyDescent="0.25">
      <c r="A145" s="16">
        <v>741192</v>
      </c>
      <c r="B145" s="15" t="s">
        <v>278</v>
      </c>
      <c r="C145" s="36" t="str">
        <f t="shared" si="3"/>
        <v>741192   Participant Costs</v>
      </c>
    </row>
    <row r="146" spans="1:3" x14ac:dyDescent="0.25">
      <c r="A146" s="16">
        <v>741210</v>
      </c>
      <c r="B146" s="15" t="s">
        <v>280</v>
      </c>
      <c r="C146" s="36" t="str">
        <f t="shared" si="3"/>
        <v xml:space="preserve">741210   Transplant-Outside Lab </v>
      </c>
    </row>
    <row r="147" spans="1:3" x14ac:dyDescent="0.25">
      <c r="A147" s="16">
        <v>741220</v>
      </c>
      <c r="B147" s="15" t="s">
        <v>281</v>
      </c>
      <c r="C147" s="36" t="str">
        <f t="shared" si="3"/>
        <v xml:space="preserve">741220   Transplant-Outside X-Ray </v>
      </c>
    </row>
    <row r="148" spans="1:3" x14ac:dyDescent="0.25">
      <c r="A148" s="16">
        <v>741230</v>
      </c>
      <c r="B148" s="15" t="s">
        <v>282</v>
      </c>
      <c r="C148" s="36" t="str">
        <f t="shared" si="3"/>
        <v xml:space="preserve">741230   Transplant-UNOS </v>
      </c>
    </row>
    <row r="149" spans="1:3" x14ac:dyDescent="0.25">
      <c r="A149" s="16">
        <v>741240</v>
      </c>
      <c r="B149" s="15" t="s">
        <v>283</v>
      </c>
      <c r="C149" s="36" t="str">
        <f t="shared" si="3"/>
        <v>741240   Royalties</v>
      </c>
    </row>
    <row r="150" spans="1:3" x14ac:dyDescent="0.25">
      <c r="A150" s="36" t="s">
        <v>284</v>
      </c>
      <c r="B150" s="36" t="s">
        <v>285</v>
      </c>
      <c r="C150" s="36" t="str">
        <f t="shared" si="3"/>
        <v>745010   Subcontracts General</v>
      </c>
    </row>
    <row r="151" spans="1:3" x14ac:dyDescent="0.25">
      <c r="A151" s="36" t="s">
        <v>286</v>
      </c>
      <c r="B151" s="36" t="s">
        <v>287</v>
      </c>
      <c r="C151" s="36" t="str">
        <f t="shared" si="3"/>
        <v>745011   Subcontracts Wages</v>
      </c>
    </row>
    <row r="152" spans="1:3" x14ac:dyDescent="0.25">
      <c r="A152" s="36" t="s">
        <v>288</v>
      </c>
      <c r="B152" s="36" t="s">
        <v>289</v>
      </c>
      <c r="C152" s="36" t="str">
        <f t="shared" si="3"/>
        <v>745012   100 Black Men of Greater Mobile Inc</v>
      </c>
    </row>
    <row r="153" spans="1:3" x14ac:dyDescent="0.25">
      <c r="A153" s="36" t="s">
        <v>290</v>
      </c>
      <c r="B153" s="36" t="s">
        <v>291</v>
      </c>
      <c r="C153" s="36" t="str">
        <f t="shared" si="3"/>
        <v>745013   AIDS Alabama South</v>
      </c>
    </row>
    <row r="154" spans="1:3" x14ac:dyDescent="0.25">
      <c r="A154" s="36" t="s">
        <v>292</v>
      </c>
      <c r="B154" s="36" t="s">
        <v>293</v>
      </c>
      <c r="C154" s="36" t="str">
        <f t="shared" si="3"/>
        <v>745014   Alabama A&amp;M</v>
      </c>
    </row>
    <row r="155" spans="1:3" x14ac:dyDescent="0.25">
      <c r="A155" s="36" t="s">
        <v>294</v>
      </c>
      <c r="B155" s="36" t="s">
        <v>295</v>
      </c>
      <c r="C155" s="36" t="str">
        <f t="shared" si="3"/>
        <v>745016   Alabama Department of Mental Health</v>
      </c>
    </row>
    <row r="156" spans="1:3" x14ac:dyDescent="0.25">
      <c r="A156" s="36" t="s">
        <v>296</v>
      </c>
      <c r="B156" s="36" t="s">
        <v>297</v>
      </c>
      <c r="C156" s="36" t="str">
        <f t="shared" si="3"/>
        <v>745020   Alabama Department of Public Health</v>
      </c>
    </row>
    <row r="157" spans="1:3" x14ac:dyDescent="0.25">
      <c r="A157" s="36" t="s">
        <v>298</v>
      </c>
      <c r="B157" s="36" t="s">
        <v>299</v>
      </c>
      <c r="C157" s="36" t="str">
        <f t="shared" si="3"/>
        <v>745030   Alabama Hospital Association</v>
      </c>
    </row>
    <row r="158" spans="1:3" x14ac:dyDescent="0.25">
      <c r="A158" s="36" t="s">
        <v>300</v>
      </c>
      <c r="B158" s="36" t="s">
        <v>301</v>
      </c>
      <c r="C158" s="36" t="str">
        <f t="shared" si="3"/>
        <v>745035   Ala Institute for Education in Arts</v>
      </c>
    </row>
    <row r="159" spans="1:3" x14ac:dyDescent="0.25">
      <c r="A159" s="36" t="s">
        <v>302</v>
      </c>
      <c r="B159" s="36" t="s">
        <v>303</v>
      </c>
      <c r="C159" s="36" t="str">
        <f t="shared" si="3"/>
        <v>745040   Alabama Medicaid Agency</v>
      </c>
    </row>
    <row r="160" spans="1:3" x14ac:dyDescent="0.25">
      <c r="A160" s="36" t="s">
        <v>304</v>
      </c>
      <c r="B160" s="36" t="s">
        <v>305</v>
      </c>
      <c r="C160" s="36" t="str">
        <f t="shared" si="3"/>
        <v>745043   Alabama Primary Healthcare Assoc</v>
      </c>
    </row>
    <row r="161" spans="1:3" x14ac:dyDescent="0.25">
      <c r="A161" s="36" t="s">
        <v>306</v>
      </c>
      <c r="B161" s="36" t="s">
        <v>307</v>
      </c>
      <c r="C161" s="36" t="str">
        <f t="shared" si="3"/>
        <v>745047   Alabaster City Board of Education</v>
      </c>
    </row>
    <row r="162" spans="1:3" x14ac:dyDescent="0.25">
      <c r="A162" s="36" t="s">
        <v>308</v>
      </c>
      <c r="B162" s="36" t="s">
        <v>309</v>
      </c>
      <c r="C162" s="36" t="str">
        <f t="shared" si="3"/>
        <v>745051   Alcorn University</v>
      </c>
    </row>
    <row r="163" spans="1:3" x14ac:dyDescent="0.25">
      <c r="A163" s="36" t="s">
        <v>310</v>
      </c>
      <c r="B163" s="36" t="s">
        <v>311</v>
      </c>
      <c r="C163" s="36" t="str">
        <f t="shared" si="3"/>
        <v>745065   Altapointe Health Systems</v>
      </c>
    </row>
    <row r="164" spans="1:3" x14ac:dyDescent="0.25">
      <c r="A164" s="36" t="s">
        <v>312</v>
      </c>
      <c r="B164" s="36" t="s">
        <v>313</v>
      </c>
      <c r="C164" s="36" t="str">
        <f t="shared" si="3"/>
        <v>745066   American Institute of Mathematics</v>
      </c>
    </row>
    <row r="165" spans="1:3" x14ac:dyDescent="0.25">
      <c r="A165" s="36" t="s">
        <v>314</v>
      </c>
      <c r="B165" s="36" t="s">
        <v>315</v>
      </c>
      <c r="C165" s="36" t="str">
        <f t="shared" si="3"/>
        <v>745067   American Shore &amp; Beach Preservation</v>
      </c>
    </row>
    <row r="166" spans="1:3" x14ac:dyDescent="0.25">
      <c r="A166" s="36" t="s">
        <v>316</v>
      </c>
      <c r="B166" s="36" t="s">
        <v>317</v>
      </c>
      <c r="C166" s="36" t="str">
        <f t="shared" si="3"/>
        <v>745070   Andalusia City Board of Education</v>
      </c>
    </row>
    <row r="167" spans="1:3" x14ac:dyDescent="0.25">
      <c r="A167" s="36" t="s">
        <v>318</v>
      </c>
      <c r="B167" s="36" t="s">
        <v>319</v>
      </c>
      <c r="C167" s="36" t="str">
        <f t="shared" si="3"/>
        <v>745080   Arizona State University</v>
      </c>
    </row>
    <row r="168" spans="1:3" x14ac:dyDescent="0.25">
      <c r="A168" s="36" t="s">
        <v>320</v>
      </c>
      <c r="B168" s="36" t="s">
        <v>321</v>
      </c>
      <c r="C168" s="36" t="str">
        <f t="shared" si="3"/>
        <v>745101   Athens State University</v>
      </c>
    </row>
    <row r="169" spans="1:3" x14ac:dyDescent="0.25">
      <c r="A169" s="36" t="s">
        <v>322</v>
      </c>
      <c r="B169" s="36" t="s">
        <v>323</v>
      </c>
      <c r="C169" s="36" t="str">
        <f t="shared" si="3"/>
        <v>745126   Atmore Community Hospital</v>
      </c>
    </row>
    <row r="170" spans="1:3" x14ac:dyDescent="0.25">
      <c r="A170" s="36" t="s">
        <v>324</v>
      </c>
      <c r="B170" s="36" t="s">
        <v>325</v>
      </c>
      <c r="C170" s="36" t="str">
        <f t="shared" si="3"/>
        <v>745156   Auburn University</v>
      </c>
    </row>
    <row r="171" spans="1:3" x14ac:dyDescent="0.25">
      <c r="A171" s="36" t="s">
        <v>326</v>
      </c>
      <c r="B171" s="36" t="s">
        <v>327</v>
      </c>
      <c r="C171" s="36" t="str">
        <f t="shared" si="3"/>
        <v>745175   Auburn University - Montgomery</v>
      </c>
    </row>
    <row r="172" spans="1:3" x14ac:dyDescent="0.25">
      <c r="A172" s="36" t="s">
        <v>328</v>
      </c>
      <c r="B172" s="36" t="s">
        <v>329</v>
      </c>
      <c r="C172" s="36" t="str">
        <f t="shared" si="3"/>
        <v>745177   Augusta University Research Institu</v>
      </c>
    </row>
    <row r="173" spans="1:3" x14ac:dyDescent="0.25">
      <c r="A173" s="36" t="s">
        <v>330</v>
      </c>
      <c r="B173" s="36" t="s">
        <v>331</v>
      </c>
      <c r="C173" s="36" t="str">
        <f t="shared" si="3"/>
        <v>745178   Autism Society of Alabama</v>
      </c>
    </row>
    <row r="174" spans="1:3" x14ac:dyDescent="0.25">
      <c r="A174" s="36" t="s">
        <v>332</v>
      </c>
      <c r="B174" s="36" t="s">
        <v>333</v>
      </c>
      <c r="C174" s="36" t="str">
        <f t="shared" si="3"/>
        <v>745179   Autauga County Board of Education</v>
      </c>
    </row>
    <row r="175" spans="1:3" x14ac:dyDescent="0.25">
      <c r="A175" s="36" t="s">
        <v>334</v>
      </c>
      <c r="B175" s="36" t="s">
        <v>335</v>
      </c>
      <c r="C175" s="36" t="str">
        <f t="shared" si="3"/>
        <v>745180   Autonomechs LLC</v>
      </c>
    </row>
    <row r="176" spans="1:3" x14ac:dyDescent="0.25">
      <c r="A176" s="36" t="s">
        <v>336</v>
      </c>
      <c r="B176" s="36" t="s">
        <v>337</v>
      </c>
      <c r="C176" s="36" t="str">
        <f t="shared" si="3"/>
        <v>745185   Ayres Associates</v>
      </c>
    </row>
    <row r="177" spans="1:3" x14ac:dyDescent="0.25">
      <c r="A177" s="36" t="s">
        <v>338</v>
      </c>
      <c r="B177" s="36" t="s">
        <v>339</v>
      </c>
      <c r="C177" s="36" t="str">
        <f t="shared" si="3"/>
        <v>745200   Baldwin County Board of Education</v>
      </c>
    </row>
    <row r="178" spans="1:3" x14ac:dyDescent="0.25">
      <c r="A178" s="36" t="s">
        <v>340</v>
      </c>
      <c r="B178" s="36" t="s">
        <v>341</v>
      </c>
      <c r="C178" s="36" t="str">
        <f t="shared" si="3"/>
        <v>745225   Baldwin County Public School System</v>
      </c>
    </row>
    <row r="179" spans="1:3" x14ac:dyDescent="0.25">
      <c r="A179" s="36" t="s">
        <v>342</v>
      </c>
      <c r="B179" s="36" t="s">
        <v>343</v>
      </c>
      <c r="C179" s="36" t="str">
        <f t="shared" si="3"/>
        <v>745230   Baptist Health Care</v>
      </c>
    </row>
    <row r="180" spans="1:3" x14ac:dyDescent="0.25">
      <c r="A180" s="36" t="s">
        <v>344</v>
      </c>
      <c r="B180" s="36" t="s">
        <v>345</v>
      </c>
      <c r="C180" s="36" t="str">
        <f t="shared" si="3"/>
        <v>745234   Baylor University</v>
      </c>
    </row>
    <row r="181" spans="1:3" x14ac:dyDescent="0.25">
      <c r="A181" s="36" t="s">
        <v>346</v>
      </c>
      <c r="B181" s="36" t="s">
        <v>347</v>
      </c>
      <c r="C181" s="36" t="str">
        <f t="shared" si="3"/>
        <v>745235   Barry Victor &amp; Associates</v>
      </c>
    </row>
    <row r="182" spans="1:3" x14ac:dyDescent="0.25">
      <c r="A182" s="36" t="s">
        <v>348</v>
      </c>
      <c r="B182" s="36" t="s">
        <v>349</v>
      </c>
      <c r="C182" s="36" t="str">
        <f t="shared" si="3"/>
        <v>745236   Bayou Clinic Inc.</v>
      </c>
    </row>
    <row r="183" spans="1:3" x14ac:dyDescent="0.25">
      <c r="A183" s="36" t="s">
        <v>350</v>
      </c>
      <c r="B183" s="36" t="s">
        <v>351</v>
      </c>
      <c r="C183" s="36" t="str">
        <f t="shared" si="3"/>
        <v>745237   Bayou Interfaith Sponsoring Committ</v>
      </c>
    </row>
    <row r="184" spans="1:3" x14ac:dyDescent="0.25">
      <c r="A184" s="36" t="s">
        <v>352</v>
      </c>
      <c r="B184" s="36" t="s">
        <v>353</v>
      </c>
      <c r="C184" s="36" t="str">
        <f t="shared" si="3"/>
        <v>745243   Birmingham Board of Education</v>
      </c>
    </row>
    <row r="185" spans="1:3" x14ac:dyDescent="0.25">
      <c r="A185" s="36" t="s">
        <v>354</v>
      </c>
      <c r="B185" s="36" t="s">
        <v>355</v>
      </c>
      <c r="C185" s="36" t="str">
        <f t="shared" si="3"/>
        <v>745245   Bishop State Community College</v>
      </c>
    </row>
    <row r="186" spans="1:3" x14ac:dyDescent="0.25">
      <c r="A186" s="36" t="s">
        <v>356</v>
      </c>
      <c r="B186" s="36" t="s">
        <v>357</v>
      </c>
      <c r="C186" s="36" t="str">
        <f t="shared" si="3"/>
        <v>745247   Blackbelt Community Foundation</v>
      </c>
    </row>
    <row r="187" spans="1:3" x14ac:dyDescent="0.25">
      <c r="A187" s="36" t="s">
        <v>358</v>
      </c>
      <c r="B187" s="36" t="s">
        <v>359</v>
      </c>
      <c r="C187" s="36" t="str">
        <f t="shared" si="3"/>
        <v>745250   Blount County Board of Education</v>
      </c>
    </row>
    <row r="188" spans="1:3" x14ac:dyDescent="0.25">
      <c r="A188" s="36" t="s">
        <v>360</v>
      </c>
      <c r="B188" s="36" t="s">
        <v>361</v>
      </c>
      <c r="C188" s="36" t="str">
        <f t="shared" si="3"/>
        <v>745270   Board of School Comm Mobile</v>
      </c>
    </row>
    <row r="189" spans="1:3" x14ac:dyDescent="0.25">
      <c r="A189" s="36" t="s">
        <v>362</v>
      </c>
      <c r="B189" s="36" t="s">
        <v>363</v>
      </c>
      <c r="C189" s="36" t="str">
        <f t="shared" si="3"/>
        <v>745272   Boat People SOS Inc.</v>
      </c>
    </row>
    <row r="190" spans="1:3" x14ac:dyDescent="0.25">
      <c r="A190" s="36" t="s">
        <v>364</v>
      </c>
      <c r="B190" s="36" t="s">
        <v>365</v>
      </c>
      <c r="C190" s="36" t="str">
        <f t="shared" si="3"/>
        <v>745280   Bowling Green State University</v>
      </c>
    </row>
    <row r="191" spans="1:3" x14ac:dyDescent="0.25">
      <c r="A191" s="36" t="s">
        <v>366</v>
      </c>
      <c r="B191" s="36" t="s">
        <v>367</v>
      </c>
      <c r="C191" s="36" t="str">
        <f t="shared" si="3"/>
        <v>745285   Braxton Counts</v>
      </c>
    </row>
    <row r="192" spans="1:3" x14ac:dyDescent="0.25">
      <c r="A192" s="36" t="s">
        <v>368</v>
      </c>
      <c r="B192" s="36" t="s">
        <v>369</v>
      </c>
      <c r="C192" s="36" t="str">
        <f t="shared" si="3"/>
        <v>745300   Business Laboratory LLC</v>
      </c>
    </row>
    <row r="193" spans="1:3" x14ac:dyDescent="0.25">
      <c r="A193" s="36" t="s">
        <v>370</v>
      </c>
      <c r="B193" s="36" t="s">
        <v>371</v>
      </c>
      <c r="C193" s="36" t="str">
        <f t="shared" si="3"/>
        <v>745305   Butler County Schools Board of Educ</v>
      </c>
    </row>
    <row r="194" spans="1:3" x14ac:dyDescent="0.25">
      <c r="A194" s="36" t="s">
        <v>372</v>
      </c>
      <c r="B194" s="36" t="s">
        <v>373</v>
      </c>
      <c r="C194" s="36" t="str">
        <f t="shared" si="3"/>
        <v>745325   California State University</v>
      </c>
    </row>
    <row r="195" spans="1:3" x14ac:dyDescent="0.25">
      <c r="A195" s="36" t="s">
        <v>374</v>
      </c>
      <c r="B195" s="36" t="s">
        <v>375</v>
      </c>
      <c r="C195" s="36" t="str">
        <f t="shared" ref="C195:C258" si="4">CONCATENATE(A195,"   ",B195)</f>
        <v>745332   CEPEDA Associates, Inc.</v>
      </c>
    </row>
    <row r="196" spans="1:3" x14ac:dyDescent="0.25">
      <c r="A196" s="36" t="s">
        <v>376</v>
      </c>
      <c r="B196" s="36" t="s">
        <v>377</v>
      </c>
      <c r="C196" s="36" t="str">
        <f t="shared" si="4"/>
        <v>745345   Cherokee County Board of Education</v>
      </c>
    </row>
    <row r="197" spans="1:3" x14ac:dyDescent="0.25">
      <c r="A197" s="36" t="s">
        <v>378</v>
      </c>
      <c r="B197" s="36" t="s">
        <v>379</v>
      </c>
      <c r="C197" s="36" t="str">
        <f t="shared" si="4"/>
        <v>745347   Childrens' Hospital of Philadelphia</v>
      </c>
    </row>
    <row r="198" spans="1:3" x14ac:dyDescent="0.25">
      <c r="A198" s="36" t="s">
        <v>380</v>
      </c>
      <c r="B198" s="36" t="s">
        <v>381</v>
      </c>
      <c r="C198" s="36" t="str">
        <f t="shared" si="4"/>
        <v>745348   City of Chickasaw BOE</v>
      </c>
    </row>
    <row r="199" spans="1:3" x14ac:dyDescent="0.25">
      <c r="A199" s="36" t="s">
        <v>382</v>
      </c>
      <c r="B199" s="36" t="s">
        <v>383</v>
      </c>
      <c r="C199" s="36" t="str">
        <f t="shared" si="4"/>
        <v>745349   Civil Southeast, LLC</v>
      </c>
    </row>
    <row r="200" spans="1:3" x14ac:dyDescent="0.25">
      <c r="A200" s="36" t="s">
        <v>384</v>
      </c>
      <c r="B200" s="36" t="s">
        <v>385</v>
      </c>
      <c r="C200" s="36" t="str">
        <f t="shared" si="4"/>
        <v>745350   Clarke County Board of Education</v>
      </c>
    </row>
    <row r="201" spans="1:3" x14ac:dyDescent="0.25">
      <c r="A201" s="36" t="s">
        <v>386</v>
      </c>
      <c r="B201" s="36" t="s">
        <v>387</v>
      </c>
      <c r="C201" s="36" t="str">
        <f t="shared" si="4"/>
        <v>745375   Clarke County Public School System</v>
      </c>
    </row>
    <row r="202" spans="1:3" x14ac:dyDescent="0.25">
      <c r="A202" s="36" t="s">
        <v>388</v>
      </c>
      <c r="B202" s="36" t="s">
        <v>389</v>
      </c>
      <c r="C202" s="36" t="str">
        <f t="shared" si="4"/>
        <v>745390   Clay County Schools Board of Ed</v>
      </c>
    </row>
    <row r="203" spans="1:3" x14ac:dyDescent="0.25">
      <c r="A203" s="36" t="s">
        <v>390</v>
      </c>
      <c r="B203" s="36" t="s">
        <v>391</v>
      </c>
      <c r="C203" s="36" t="str">
        <f t="shared" si="4"/>
        <v>745450   Clemson University</v>
      </c>
    </row>
    <row r="204" spans="1:3" x14ac:dyDescent="0.25">
      <c r="A204" s="36" t="s">
        <v>392</v>
      </c>
      <c r="B204" s="36" t="s">
        <v>393</v>
      </c>
      <c r="C204" s="36" t="str">
        <f t="shared" si="4"/>
        <v>745484   Coastal Family Health Center</v>
      </c>
    </row>
    <row r="205" spans="1:3" x14ac:dyDescent="0.25">
      <c r="A205" s="36" t="s">
        <v>394</v>
      </c>
      <c r="B205" s="36" t="s">
        <v>395</v>
      </c>
      <c r="C205" s="36" t="str">
        <f t="shared" si="4"/>
        <v>745485   Coastal Human Resource Group, Inc.</v>
      </c>
    </row>
    <row r="206" spans="1:3" x14ac:dyDescent="0.25">
      <c r="A206" s="36" t="s">
        <v>396</v>
      </c>
      <c r="B206" s="36" t="s">
        <v>397</v>
      </c>
      <c r="C206" s="36" t="str">
        <f t="shared" si="4"/>
        <v>745490   Conecuh County EMS</v>
      </c>
    </row>
    <row r="207" spans="1:3" x14ac:dyDescent="0.25">
      <c r="A207" s="36" t="s">
        <v>398</v>
      </c>
      <c r="B207" s="36" t="s">
        <v>399</v>
      </c>
      <c r="C207" s="36" t="str">
        <f t="shared" si="4"/>
        <v>745500   Crittenton Youth Services</v>
      </c>
    </row>
    <row r="208" spans="1:3" x14ac:dyDescent="0.25">
      <c r="A208" s="36" t="s">
        <v>400</v>
      </c>
      <c r="B208" s="36" t="s">
        <v>401</v>
      </c>
      <c r="C208" s="36" t="str">
        <f t="shared" si="4"/>
        <v>745525   Cullman City Board of Education</v>
      </c>
    </row>
    <row r="209" spans="1:3" x14ac:dyDescent="0.25">
      <c r="A209" s="36" t="s">
        <v>402</v>
      </c>
      <c r="B209" s="36" t="s">
        <v>403</v>
      </c>
      <c r="C209" s="36" t="str">
        <f t="shared" si="4"/>
        <v>745528   Cullman County Board of Education</v>
      </c>
    </row>
    <row r="210" spans="1:3" x14ac:dyDescent="0.25">
      <c r="A210" s="36" t="s">
        <v>404</v>
      </c>
      <c r="B210" s="36" t="s">
        <v>405</v>
      </c>
      <c r="C210" s="36" t="str">
        <f t="shared" si="4"/>
        <v>745540   Dallas County Board of Education</v>
      </c>
    </row>
    <row r="211" spans="1:3" x14ac:dyDescent="0.25">
      <c r="A211" s="36" t="s">
        <v>406</v>
      </c>
      <c r="B211" s="36" t="s">
        <v>407</v>
      </c>
      <c r="C211" s="36" t="str">
        <f t="shared" si="4"/>
        <v>745550   Dan A Brown and Associates</v>
      </c>
    </row>
    <row r="212" spans="1:3" x14ac:dyDescent="0.25">
      <c r="A212" s="36" t="s">
        <v>408</v>
      </c>
      <c r="B212" s="36" t="s">
        <v>409</v>
      </c>
      <c r="C212" s="36" t="str">
        <f t="shared" si="4"/>
        <v>745553   Decatur City Schools BOE</v>
      </c>
    </row>
    <row r="213" spans="1:3" x14ac:dyDescent="0.25">
      <c r="A213" s="36" t="s">
        <v>410</v>
      </c>
      <c r="B213" s="36" t="s">
        <v>411</v>
      </c>
      <c r="C213" s="36" t="str">
        <f t="shared" si="4"/>
        <v>745560   Demopolis City Board of Education</v>
      </c>
    </row>
    <row r="214" spans="1:3" x14ac:dyDescent="0.25">
      <c r="A214" s="36" t="s">
        <v>412</v>
      </c>
      <c r="B214" s="36" t="s">
        <v>413</v>
      </c>
      <c r="C214" s="36" t="str">
        <f t="shared" si="4"/>
        <v>745580   Dothan City Schools Bd of Education</v>
      </c>
    </row>
    <row r="215" spans="1:3" x14ac:dyDescent="0.25">
      <c r="A215" s="36" t="s">
        <v>414</v>
      </c>
      <c r="B215" s="36" t="s">
        <v>415</v>
      </c>
      <c r="C215" s="36" t="str">
        <f t="shared" si="4"/>
        <v>745600   D W McMillian</v>
      </c>
    </row>
    <row r="216" spans="1:3" x14ac:dyDescent="0.25">
      <c r="A216" s="36" t="s">
        <v>416</v>
      </c>
      <c r="B216" s="36" t="s">
        <v>417</v>
      </c>
      <c r="C216" s="36" t="str">
        <f t="shared" si="4"/>
        <v>745650   Dauphin Island Sea Lab</v>
      </c>
    </row>
    <row r="217" spans="1:3" x14ac:dyDescent="0.25">
      <c r="A217" s="36" t="s">
        <v>418</v>
      </c>
      <c r="B217" s="36" t="s">
        <v>419</v>
      </c>
      <c r="C217" s="36" t="str">
        <f t="shared" si="4"/>
        <v>745675   Duke University</v>
      </c>
    </row>
    <row r="218" spans="1:3" x14ac:dyDescent="0.25">
      <c r="A218" s="36" t="s">
        <v>420</v>
      </c>
      <c r="B218" s="36" t="s">
        <v>421</v>
      </c>
      <c r="C218" s="36" t="str">
        <f t="shared" si="4"/>
        <v>745680   Duquesne University</v>
      </c>
    </row>
    <row r="219" spans="1:3" x14ac:dyDescent="0.25">
      <c r="A219" s="36" t="s">
        <v>422</v>
      </c>
      <c r="B219" s="36" t="s">
        <v>423</v>
      </c>
      <c r="C219" s="36" t="str">
        <f t="shared" si="4"/>
        <v>745700   Emory University</v>
      </c>
    </row>
    <row r="220" spans="1:3" x14ac:dyDescent="0.25">
      <c r="A220" s="36" t="s">
        <v>424</v>
      </c>
      <c r="B220" s="36" t="s">
        <v>425</v>
      </c>
      <c r="C220" s="36" t="str">
        <f t="shared" si="4"/>
        <v>745710   EngeniusMicro</v>
      </c>
    </row>
    <row r="221" spans="1:3" x14ac:dyDescent="0.25">
      <c r="A221" s="36" t="s">
        <v>426</v>
      </c>
      <c r="B221" s="36" t="s">
        <v>427</v>
      </c>
      <c r="C221" s="36" t="str">
        <f t="shared" si="4"/>
        <v>745750   Evergreen Hospital</v>
      </c>
    </row>
    <row r="222" spans="1:3" x14ac:dyDescent="0.25">
      <c r="A222" s="36" t="s">
        <v>428</v>
      </c>
      <c r="B222" s="36" t="s">
        <v>429</v>
      </c>
      <c r="C222" s="36" t="str">
        <f t="shared" si="4"/>
        <v>745775   Exchange Club Family Center</v>
      </c>
    </row>
    <row r="223" spans="1:3" x14ac:dyDescent="0.25">
      <c r="A223" s="36" t="s">
        <v>430</v>
      </c>
      <c r="B223" s="36" t="s">
        <v>431</v>
      </c>
      <c r="C223" s="36" t="str">
        <f t="shared" si="4"/>
        <v>745790   University of Maryland College Park</v>
      </c>
    </row>
    <row r="224" spans="1:3" x14ac:dyDescent="0.25">
      <c r="A224" s="36" t="s">
        <v>432</v>
      </c>
      <c r="B224" s="36" t="s">
        <v>433</v>
      </c>
      <c r="C224" s="36" t="str">
        <f t="shared" si="4"/>
        <v>745800   Family Counseling Center</v>
      </c>
    </row>
    <row r="225" spans="1:3" x14ac:dyDescent="0.25">
      <c r="A225" s="36" t="s">
        <v>434</v>
      </c>
      <c r="B225" s="36" t="s">
        <v>435</v>
      </c>
      <c r="C225" s="36" t="str">
        <f t="shared" si="4"/>
        <v>745805   Fayette County Board of Education</v>
      </c>
    </row>
    <row r="226" spans="1:3" x14ac:dyDescent="0.25">
      <c r="A226" s="36" t="s">
        <v>436</v>
      </c>
      <c r="B226" s="36" t="s">
        <v>437</v>
      </c>
      <c r="C226" s="36" t="str">
        <f t="shared" si="4"/>
        <v>745825   Florence City Schools Board of Edu</v>
      </c>
    </row>
    <row r="227" spans="1:3" x14ac:dyDescent="0.25">
      <c r="A227" s="36" t="s">
        <v>438</v>
      </c>
      <c r="B227" s="36" t="s">
        <v>439</v>
      </c>
      <c r="C227" s="36" t="str">
        <f t="shared" si="4"/>
        <v>745827   Florida Gulf Coast University</v>
      </c>
    </row>
    <row r="228" spans="1:3" x14ac:dyDescent="0.25">
      <c r="A228" s="36" t="s">
        <v>440</v>
      </c>
      <c r="B228" s="36" t="s">
        <v>441</v>
      </c>
      <c r="C228" s="36" t="str">
        <f t="shared" si="4"/>
        <v>745828   Florida Institute of Technology</v>
      </c>
    </row>
    <row r="229" spans="1:3" x14ac:dyDescent="0.25">
      <c r="A229" s="36" t="s">
        <v>442</v>
      </c>
      <c r="B229" s="36" t="s">
        <v>443</v>
      </c>
      <c r="C229" s="36" t="str">
        <f t="shared" si="4"/>
        <v>745835   Florida International University</v>
      </c>
    </row>
    <row r="230" spans="1:3" x14ac:dyDescent="0.25">
      <c r="A230" s="36" t="s">
        <v>444</v>
      </c>
      <c r="B230" s="36" t="s">
        <v>445</v>
      </c>
      <c r="C230" s="36" t="str">
        <f t="shared" si="4"/>
        <v>745850   Fox Chase Cancer Center</v>
      </c>
    </row>
    <row r="231" spans="1:3" x14ac:dyDescent="0.25">
      <c r="A231" s="36" t="s">
        <v>446</v>
      </c>
      <c r="B231" s="36" t="s">
        <v>447</v>
      </c>
      <c r="C231" s="36" t="str">
        <f t="shared" si="4"/>
        <v>745853   Franklin County Board of Education</v>
      </c>
    </row>
    <row r="232" spans="1:3" x14ac:dyDescent="0.25">
      <c r="A232" s="36" t="s">
        <v>448</v>
      </c>
      <c r="B232" s="36" t="s">
        <v>449</v>
      </c>
      <c r="C232" s="36" t="str">
        <f t="shared" si="4"/>
        <v>745855   Franklin Primary Health Center</v>
      </c>
    </row>
    <row r="233" spans="1:3" x14ac:dyDescent="0.25">
      <c r="A233" s="36" t="s">
        <v>450</v>
      </c>
      <c r="B233" s="36" t="s">
        <v>451</v>
      </c>
      <c r="C233" s="36" t="str">
        <f t="shared" si="4"/>
        <v>745860   Gadsden City Board of Education</v>
      </c>
    </row>
    <row r="234" spans="1:3" x14ac:dyDescent="0.25">
      <c r="A234" s="36" t="s">
        <v>452</v>
      </c>
      <c r="B234" s="36" t="s">
        <v>453</v>
      </c>
      <c r="C234" s="36" t="str">
        <f t="shared" si="4"/>
        <v>745870   Geneva Foundation</v>
      </c>
    </row>
    <row r="235" spans="1:3" x14ac:dyDescent="0.25">
      <c r="A235" s="36" t="s">
        <v>454</v>
      </c>
      <c r="B235" s="36" t="s">
        <v>455</v>
      </c>
      <c r="C235" s="36" t="str">
        <f t="shared" si="4"/>
        <v>745875   Georgia Health Sciences University</v>
      </c>
    </row>
    <row r="236" spans="1:3" x14ac:dyDescent="0.25">
      <c r="A236" s="36" t="s">
        <v>456</v>
      </c>
      <c r="B236" s="36" t="s">
        <v>457</v>
      </c>
      <c r="C236" s="36" t="str">
        <f t="shared" si="4"/>
        <v>745900   Grove Hill Hospital</v>
      </c>
    </row>
    <row r="237" spans="1:3" x14ac:dyDescent="0.25">
      <c r="A237" s="36" t="s">
        <v>458</v>
      </c>
      <c r="B237" s="36" t="s">
        <v>459</v>
      </c>
      <c r="C237" s="36" t="str">
        <f t="shared" si="4"/>
        <v>745950   Gulf Coast Exploreum</v>
      </c>
    </row>
    <row r="238" spans="1:3" x14ac:dyDescent="0.25">
      <c r="A238" s="36" t="s">
        <v>460</v>
      </c>
      <c r="B238" s="36" t="s">
        <v>461</v>
      </c>
      <c r="C238" s="36" t="str">
        <f t="shared" si="4"/>
        <v>745975   Gulf Coast Perinatal</v>
      </c>
    </row>
    <row r="239" spans="1:3" x14ac:dyDescent="0.25">
      <c r="A239" s="36" t="s">
        <v>462</v>
      </c>
      <c r="B239" s="36" t="s">
        <v>463</v>
      </c>
      <c r="C239" s="36" t="str">
        <f t="shared" si="4"/>
        <v>745995   Gulf Coast Perinatal Services</v>
      </c>
    </row>
    <row r="240" spans="1:3" x14ac:dyDescent="0.25">
      <c r="A240" s="36" t="s">
        <v>464</v>
      </c>
      <c r="B240" s="36" t="s">
        <v>465</v>
      </c>
      <c r="C240" s="36" t="str">
        <f t="shared" si="4"/>
        <v>745997   Gulf Shores City Schools</v>
      </c>
    </row>
    <row r="241" spans="1:3" x14ac:dyDescent="0.25">
      <c r="A241" s="36" t="s">
        <v>466</v>
      </c>
      <c r="B241" s="36" t="s">
        <v>467</v>
      </c>
      <c r="C241" s="36" t="str">
        <f t="shared" si="4"/>
        <v>746100   H R Wallingford</v>
      </c>
    </row>
    <row r="242" spans="1:3" x14ac:dyDescent="0.25">
      <c r="A242" s="36" t="s">
        <v>468</v>
      </c>
      <c r="B242" s="36" t="s">
        <v>469</v>
      </c>
      <c r="C242" s="36" t="str">
        <f t="shared" si="4"/>
        <v>746105   Hale County Board of Education</v>
      </c>
    </row>
    <row r="243" spans="1:3" x14ac:dyDescent="0.25">
      <c r="A243" s="36" t="s">
        <v>470</v>
      </c>
      <c r="B243" s="36" t="s">
        <v>471</v>
      </c>
      <c r="C243" s="36" t="str">
        <f t="shared" si="4"/>
        <v>746150   Hoover City Schools Board of Educat</v>
      </c>
    </row>
    <row r="244" spans="1:3" x14ac:dyDescent="0.25">
      <c r="A244" s="36" t="s">
        <v>472</v>
      </c>
      <c r="B244" s="36" t="s">
        <v>473</v>
      </c>
      <c r="C244" s="36" t="str">
        <f t="shared" si="4"/>
        <v>746160   Houston County Board of Education</v>
      </c>
    </row>
    <row r="245" spans="1:3" x14ac:dyDescent="0.25">
      <c r="A245" s="36" t="s">
        <v>474</v>
      </c>
      <c r="B245" s="36" t="s">
        <v>475</v>
      </c>
      <c r="C245" s="36" t="str">
        <f t="shared" si="4"/>
        <v>746200   Ideations LLC</v>
      </c>
    </row>
    <row r="246" spans="1:3" x14ac:dyDescent="0.25">
      <c r="A246" s="36" t="s">
        <v>476</v>
      </c>
      <c r="B246" s="36" t="s">
        <v>477</v>
      </c>
      <c r="C246" s="36" t="str">
        <f t="shared" si="4"/>
        <v>746250   Indiana University</v>
      </c>
    </row>
    <row r="247" spans="1:3" x14ac:dyDescent="0.25">
      <c r="A247" s="36" t="s">
        <v>478</v>
      </c>
      <c r="B247" s="36" t="s">
        <v>479</v>
      </c>
      <c r="C247" s="36" t="str">
        <f t="shared" si="4"/>
        <v>746275   Informed Decisions</v>
      </c>
    </row>
    <row r="248" spans="1:3" x14ac:dyDescent="0.25">
      <c r="A248" s="36" t="s">
        <v>480</v>
      </c>
      <c r="B248" s="36" t="s">
        <v>481</v>
      </c>
      <c r="C248" s="36" t="str">
        <f t="shared" si="4"/>
        <v>746310   Jackson County Board of Education</v>
      </c>
    </row>
    <row r="249" spans="1:3" x14ac:dyDescent="0.25">
      <c r="A249" s="36" t="s">
        <v>482</v>
      </c>
      <c r="B249" s="36" t="s">
        <v>483</v>
      </c>
      <c r="C249" s="36" t="str">
        <f t="shared" si="4"/>
        <v>746349   Jacksonville State University</v>
      </c>
    </row>
    <row r="250" spans="1:3" x14ac:dyDescent="0.25">
      <c r="A250" s="36" t="s">
        <v>484</v>
      </c>
      <c r="B250" s="36" t="s">
        <v>485</v>
      </c>
      <c r="C250" s="36" t="str">
        <f t="shared" si="4"/>
        <v>746350   Jackson Medical Center</v>
      </c>
    </row>
    <row r="251" spans="1:3" x14ac:dyDescent="0.25">
      <c r="A251" s="36" t="s">
        <v>486</v>
      </c>
      <c r="B251" s="36" t="s">
        <v>487</v>
      </c>
      <c r="C251" s="36" t="str">
        <f t="shared" si="4"/>
        <v>746352   Jackson State University</v>
      </c>
    </row>
    <row r="252" spans="1:3" x14ac:dyDescent="0.25">
      <c r="A252" s="36" t="s">
        <v>488</v>
      </c>
      <c r="B252" s="36" t="s">
        <v>489</v>
      </c>
      <c r="C252" s="36" t="str">
        <f t="shared" si="4"/>
        <v>746353   Jasper City Schools Board of Edu</v>
      </c>
    </row>
    <row r="253" spans="1:3" x14ac:dyDescent="0.25">
      <c r="A253" s="36" t="s">
        <v>490</v>
      </c>
      <c r="B253" s="36" t="s">
        <v>491</v>
      </c>
      <c r="C253" s="36" t="str">
        <f t="shared" si="4"/>
        <v>746354   Jefferson County Board of Education</v>
      </c>
    </row>
    <row r="254" spans="1:3" x14ac:dyDescent="0.25">
      <c r="A254" s="36" t="s">
        <v>492</v>
      </c>
      <c r="B254" s="36" t="s">
        <v>493</v>
      </c>
      <c r="C254" s="36" t="str">
        <f t="shared" si="4"/>
        <v>746355   JHD Group</v>
      </c>
    </row>
    <row r="255" spans="1:3" x14ac:dyDescent="0.25">
      <c r="A255" s="36" t="s">
        <v>494</v>
      </c>
      <c r="B255" s="36" t="s">
        <v>495</v>
      </c>
      <c r="C255" s="36" t="str">
        <f t="shared" si="4"/>
        <v>746375   Jordan Pile Driving, Inc.</v>
      </c>
    </row>
    <row r="256" spans="1:3" x14ac:dyDescent="0.25">
      <c r="A256" s="36" t="s">
        <v>496</v>
      </c>
      <c r="B256" s="36" t="s">
        <v>497</v>
      </c>
      <c r="C256" s="36" t="str">
        <f t="shared" si="4"/>
        <v>746400   Kansas State University</v>
      </c>
    </row>
    <row r="257" spans="1:3" x14ac:dyDescent="0.25">
      <c r="A257" s="36" t="s">
        <v>498</v>
      </c>
      <c r="B257" s="36" t="s">
        <v>499</v>
      </c>
      <c r="C257" s="36" t="str">
        <f t="shared" si="4"/>
        <v>746445   Lawrence County Board of Education</v>
      </c>
    </row>
    <row r="258" spans="1:3" x14ac:dyDescent="0.25">
      <c r="A258" s="36" t="s">
        <v>500</v>
      </c>
      <c r="B258" s="36" t="s">
        <v>501</v>
      </c>
      <c r="C258" s="36" t="str">
        <f t="shared" si="4"/>
        <v>746450   Lazarus Technology Mentoring, Inc.</v>
      </c>
    </row>
    <row r="259" spans="1:3" x14ac:dyDescent="0.25">
      <c r="A259" s="36" t="s">
        <v>502</v>
      </c>
      <c r="B259" s="36" t="s">
        <v>503</v>
      </c>
      <c r="C259" s="36" t="str">
        <f t="shared" ref="C259:C322" si="5">CONCATENATE(A259,"   ",B259)</f>
        <v>746460   Leeds City Schools Board of Ed</v>
      </c>
    </row>
    <row r="260" spans="1:3" x14ac:dyDescent="0.25">
      <c r="A260" s="36" t="s">
        <v>504</v>
      </c>
      <c r="B260" s="36" t="s">
        <v>505</v>
      </c>
      <c r="C260" s="36" t="str">
        <f t="shared" si="5"/>
        <v>746461   Leidos</v>
      </c>
    </row>
    <row r="261" spans="1:3" x14ac:dyDescent="0.25">
      <c r="A261" s="36" t="s">
        <v>506</v>
      </c>
      <c r="B261" s="36" t="s">
        <v>507</v>
      </c>
      <c r="C261" s="36" t="str">
        <f t="shared" si="5"/>
        <v>746470   Limestone County Schools BOE</v>
      </c>
    </row>
    <row r="262" spans="1:3" x14ac:dyDescent="0.25">
      <c r="A262" s="36" t="s">
        <v>508</v>
      </c>
      <c r="B262" s="36" t="s">
        <v>509</v>
      </c>
      <c r="C262" s="36" t="str">
        <f t="shared" si="5"/>
        <v>746499   Louisiana State University</v>
      </c>
    </row>
    <row r="263" spans="1:3" x14ac:dyDescent="0.25">
      <c r="A263" s="36" t="s">
        <v>510</v>
      </c>
      <c r="B263" s="36" t="s">
        <v>511</v>
      </c>
      <c r="C263" s="36" t="str">
        <f t="shared" si="5"/>
        <v>746500   Louisiana State Univ Health Science</v>
      </c>
    </row>
    <row r="264" spans="1:3" x14ac:dyDescent="0.25">
      <c r="A264" s="36" t="s">
        <v>512</v>
      </c>
      <c r="B264" s="36" t="s">
        <v>513</v>
      </c>
      <c r="C264" s="36" t="str">
        <f t="shared" si="5"/>
        <v>746510   Loyola University of Chicago</v>
      </c>
    </row>
    <row r="265" spans="1:3" x14ac:dyDescent="0.25">
      <c r="A265" s="36" t="s">
        <v>514</v>
      </c>
      <c r="B265" s="36" t="s">
        <v>515</v>
      </c>
      <c r="C265" s="36" t="str">
        <f t="shared" si="5"/>
        <v>746583   Madison City Sch Board of Education</v>
      </c>
    </row>
    <row r="266" spans="1:3" x14ac:dyDescent="0.25">
      <c r="A266" s="36" t="s">
        <v>516</v>
      </c>
      <c r="B266" s="36" t="s">
        <v>517</v>
      </c>
      <c r="C266" s="36" t="str">
        <f t="shared" si="5"/>
        <v>746585   Madison County Board of Education</v>
      </c>
    </row>
    <row r="267" spans="1:3" x14ac:dyDescent="0.25">
      <c r="A267" s="36" t="s">
        <v>518</v>
      </c>
      <c r="B267" s="36" t="s">
        <v>519</v>
      </c>
      <c r="C267" s="36" t="str">
        <f t="shared" si="5"/>
        <v>746595   Management and Medical Consulting</v>
      </c>
    </row>
    <row r="268" spans="1:3" x14ac:dyDescent="0.25">
      <c r="A268" s="36" t="s">
        <v>520</v>
      </c>
      <c r="B268" s="36" t="s">
        <v>521</v>
      </c>
      <c r="C268" s="36" t="str">
        <f t="shared" si="5"/>
        <v>746596   Marine Environmental Science Consor</v>
      </c>
    </row>
    <row r="269" spans="1:3" x14ac:dyDescent="0.25">
      <c r="A269" s="36" t="s">
        <v>522</v>
      </c>
      <c r="B269" s="36" t="s">
        <v>523</v>
      </c>
      <c r="C269" s="36" t="str">
        <f t="shared" si="5"/>
        <v>746597   Marshall County Board of Education</v>
      </c>
    </row>
    <row r="270" spans="1:3" x14ac:dyDescent="0.25">
      <c r="A270" s="36" t="s">
        <v>524</v>
      </c>
      <c r="B270" s="36" t="s">
        <v>525</v>
      </c>
      <c r="C270" s="36" t="str">
        <f t="shared" si="5"/>
        <v>746600   MDI Media Group Inc</v>
      </c>
    </row>
    <row r="271" spans="1:3" x14ac:dyDescent="0.25">
      <c r="A271" s="36" t="s">
        <v>526</v>
      </c>
      <c r="B271" s="36" t="s">
        <v>527</v>
      </c>
      <c r="C271" s="36" t="str">
        <f t="shared" si="5"/>
        <v>746650   Medical College of Georgia</v>
      </c>
    </row>
    <row r="272" spans="1:3" x14ac:dyDescent="0.25">
      <c r="A272" s="36" t="s">
        <v>528</v>
      </c>
      <c r="B272" s="36" t="s">
        <v>529</v>
      </c>
      <c r="C272" s="36" t="str">
        <f t="shared" si="5"/>
        <v>746675   Medical Services Systems Inc</v>
      </c>
    </row>
    <row r="273" spans="1:3" x14ac:dyDescent="0.25">
      <c r="A273" s="36" t="s">
        <v>530</v>
      </c>
      <c r="B273" s="36" t="s">
        <v>531</v>
      </c>
      <c r="C273" s="36" t="str">
        <f t="shared" si="5"/>
        <v>746700   Medical University of So Carolina</v>
      </c>
    </row>
    <row r="274" spans="1:3" x14ac:dyDescent="0.25">
      <c r="A274" s="36" t="s">
        <v>532</v>
      </c>
      <c r="B274" s="36" t="s">
        <v>533</v>
      </c>
      <c r="C274" s="36" t="str">
        <f t="shared" si="5"/>
        <v>746775   MFM Medical Enterprises</v>
      </c>
    </row>
    <row r="275" spans="1:3" x14ac:dyDescent="0.25">
      <c r="A275" s="36" t="s">
        <v>534</v>
      </c>
      <c r="B275" s="36" t="s">
        <v>535</v>
      </c>
      <c r="C275" s="36" t="str">
        <f t="shared" si="5"/>
        <v>746778   Michigan State University</v>
      </c>
    </row>
    <row r="276" spans="1:3" x14ac:dyDescent="0.25">
      <c r="A276" s="36" t="s">
        <v>536</v>
      </c>
      <c r="B276" s="36" t="s">
        <v>537</v>
      </c>
      <c r="C276" s="36" t="str">
        <f t="shared" si="5"/>
        <v>746800   Microlink Software</v>
      </c>
    </row>
    <row r="277" spans="1:3" x14ac:dyDescent="0.25">
      <c r="A277" s="36" t="s">
        <v>538</v>
      </c>
      <c r="B277" s="36" t="s">
        <v>539</v>
      </c>
      <c r="C277" s="36" t="str">
        <f t="shared" si="5"/>
        <v>746825   Millitherm, Inc.</v>
      </c>
    </row>
    <row r="278" spans="1:3" x14ac:dyDescent="0.25">
      <c r="A278" s="36" t="s">
        <v>540</v>
      </c>
      <c r="B278" s="36" t="s">
        <v>541</v>
      </c>
      <c r="C278" s="36" t="str">
        <f t="shared" si="5"/>
        <v>746835   Mississippi State University</v>
      </c>
    </row>
    <row r="279" spans="1:3" x14ac:dyDescent="0.25">
      <c r="A279" s="36" t="s">
        <v>542</v>
      </c>
      <c r="B279" s="36" t="s">
        <v>543</v>
      </c>
      <c r="C279" s="36" t="str">
        <f t="shared" si="5"/>
        <v>746850   Mobile Aids Support Services</v>
      </c>
    </row>
    <row r="280" spans="1:3" x14ac:dyDescent="0.25">
      <c r="A280" s="36" t="s">
        <v>544</v>
      </c>
      <c r="B280" s="36" t="s">
        <v>545</v>
      </c>
      <c r="C280" s="36" t="str">
        <f t="shared" si="5"/>
        <v>746860   Mobile Area Education Foundation</v>
      </c>
    </row>
    <row r="281" spans="1:3" x14ac:dyDescent="0.25">
      <c r="A281" s="16">
        <v>746862</v>
      </c>
      <c r="B281" s="36" t="s">
        <v>847</v>
      </c>
      <c r="C281" s="36" t="str">
        <f t="shared" si="5"/>
        <v>746862   Mobile Baykeeper</v>
      </c>
    </row>
    <row r="282" spans="1:3" x14ac:dyDescent="0.25">
      <c r="A282" s="36" t="s">
        <v>546</v>
      </c>
      <c r="B282" s="36" t="s">
        <v>547</v>
      </c>
      <c r="C282" s="36" t="str">
        <f t="shared" si="5"/>
        <v>746865   Mobile County Board of Health</v>
      </c>
    </row>
    <row r="283" spans="1:3" x14ac:dyDescent="0.25">
      <c r="A283" s="36" t="s">
        <v>548</v>
      </c>
      <c r="B283" s="36" t="s">
        <v>549</v>
      </c>
      <c r="C283" s="36" t="str">
        <f t="shared" si="5"/>
        <v>746875   Mobile County Public School System</v>
      </c>
    </row>
    <row r="284" spans="1:3" x14ac:dyDescent="0.25">
      <c r="A284" s="36" t="s">
        <v>550</v>
      </c>
      <c r="B284" s="36" t="s">
        <v>551</v>
      </c>
      <c r="C284" s="36" t="str">
        <f t="shared" si="5"/>
        <v>746885   Mobile County School Board</v>
      </c>
    </row>
    <row r="285" spans="1:3" x14ac:dyDescent="0.25">
      <c r="A285" s="36" t="s">
        <v>552</v>
      </c>
      <c r="B285" s="36" t="s">
        <v>553</v>
      </c>
      <c r="C285" s="36" t="str">
        <f t="shared" si="5"/>
        <v>746935   Mobile Fire Department</v>
      </c>
    </row>
    <row r="286" spans="1:3" x14ac:dyDescent="0.25">
      <c r="A286" s="36" t="s">
        <v>554</v>
      </c>
      <c r="B286" s="36" t="s">
        <v>555</v>
      </c>
      <c r="C286" s="36" t="str">
        <f t="shared" si="5"/>
        <v>746950   Mobile Mental Health</v>
      </c>
    </row>
    <row r="287" spans="1:3" x14ac:dyDescent="0.25">
      <c r="A287" s="36" t="s">
        <v>556</v>
      </c>
      <c r="B287" s="36" t="s">
        <v>557</v>
      </c>
      <c r="C287" s="36" t="str">
        <f t="shared" si="5"/>
        <v>746975   Monroe County Board of Education</v>
      </c>
    </row>
    <row r="288" spans="1:3" x14ac:dyDescent="0.25">
      <c r="A288" s="36" t="s">
        <v>558</v>
      </c>
      <c r="B288" s="36" t="s">
        <v>559</v>
      </c>
      <c r="C288" s="36" t="str">
        <f t="shared" si="5"/>
        <v>746976   Monroe County Hospital</v>
      </c>
    </row>
    <row r="289" spans="1:3" x14ac:dyDescent="0.25">
      <c r="A289" s="36" t="s">
        <v>560</v>
      </c>
      <c r="B289" s="36" t="s">
        <v>561</v>
      </c>
      <c r="C289" s="36" t="str">
        <f t="shared" si="5"/>
        <v>746978   Montgomery County Board of Educatio</v>
      </c>
    </row>
    <row r="290" spans="1:3" x14ac:dyDescent="0.25">
      <c r="A290" s="36" t="s">
        <v>562</v>
      </c>
      <c r="B290" s="36" t="s">
        <v>563</v>
      </c>
      <c r="C290" s="36" t="str">
        <f t="shared" si="5"/>
        <v>746980   Morehouse School of Medicine</v>
      </c>
    </row>
    <row r="291" spans="1:3" x14ac:dyDescent="0.25">
      <c r="A291" s="36" t="s">
        <v>564</v>
      </c>
      <c r="B291" s="36" t="s">
        <v>565</v>
      </c>
      <c r="C291" s="36" t="str">
        <f t="shared" si="5"/>
        <v>746982   Muscle Shoals City Schools Bd of Ed</v>
      </c>
    </row>
    <row r="292" spans="1:3" x14ac:dyDescent="0.25">
      <c r="A292" s="36" t="s">
        <v>566</v>
      </c>
      <c r="B292" s="36" t="s">
        <v>567</v>
      </c>
      <c r="C292" s="36" t="str">
        <f t="shared" si="5"/>
        <v>747001   North Carolina State University</v>
      </c>
    </row>
    <row r="293" spans="1:3" x14ac:dyDescent="0.25">
      <c r="A293" s="36" t="s">
        <v>568</v>
      </c>
      <c r="B293" s="36" t="s">
        <v>569</v>
      </c>
      <c r="C293" s="36" t="str">
        <f t="shared" si="5"/>
        <v>747010   North Dakota State University</v>
      </c>
    </row>
    <row r="294" spans="1:3" x14ac:dyDescent="0.25">
      <c r="A294" s="36" t="s">
        <v>570</v>
      </c>
      <c r="B294" s="36" t="s">
        <v>571</v>
      </c>
      <c r="C294" s="36" t="str">
        <f t="shared" si="5"/>
        <v>747040   Northeastern University</v>
      </c>
    </row>
    <row r="295" spans="1:3" x14ac:dyDescent="0.25">
      <c r="A295" s="36" t="s">
        <v>572</v>
      </c>
      <c r="B295" s="36" t="s">
        <v>573</v>
      </c>
      <c r="C295" s="36" t="str">
        <f t="shared" si="5"/>
        <v>747050   Northwestern University</v>
      </c>
    </row>
    <row r="296" spans="1:3" x14ac:dyDescent="0.25">
      <c r="A296" s="36" t="s">
        <v>574</v>
      </c>
      <c r="B296" s="36" t="s">
        <v>575</v>
      </c>
      <c r="C296" s="36" t="str">
        <f t="shared" si="5"/>
        <v>747070   Nueta Hidatsa Sahnish College</v>
      </c>
    </row>
    <row r="297" spans="1:3" x14ac:dyDescent="0.25">
      <c r="A297" s="36" t="s">
        <v>576</v>
      </c>
      <c r="B297" s="36" t="s">
        <v>577</v>
      </c>
      <c r="C297" s="36" t="str">
        <f t="shared" si="5"/>
        <v>747095   Oakland University</v>
      </c>
    </row>
    <row r="298" spans="1:3" x14ac:dyDescent="0.25">
      <c r="A298" s="36" t="s">
        <v>578</v>
      </c>
      <c r="B298" s="36" t="s">
        <v>579</v>
      </c>
      <c r="C298" s="36" t="str">
        <f t="shared" si="5"/>
        <v>747097   Ohio State University</v>
      </c>
    </row>
    <row r="299" spans="1:3" x14ac:dyDescent="0.25">
      <c r="A299" s="36" t="s">
        <v>580</v>
      </c>
      <c r="B299" s="36" t="s">
        <v>581</v>
      </c>
      <c r="C299" s="36" t="str">
        <f t="shared" si="5"/>
        <v>747100   Olsen Associates Inc</v>
      </c>
    </row>
    <row r="300" spans="1:3" x14ac:dyDescent="0.25">
      <c r="A300" s="36" t="s">
        <v>582</v>
      </c>
      <c r="B300" s="36" t="s">
        <v>583</v>
      </c>
      <c r="C300" s="36" t="str">
        <f t="shared" si="5"/>
        <v>747120   Oneonta City Board of Education</v>
      </c>
    </row>
    <row r="301" spans="1:3" x14ac:dyDescent="0.25">
      <c r="A301" s="36" t="s">
        <v>584</v>
      </c>
      <c r="B301" s="36" t="s">
        <v>585</v>
      </c>
      <c r="C301" s="36" t="str">
        <f t="shared" si="5"/>
        <v>747140   Open Source Digital Voting Foundati</v>
      </c>
    </row>
    <row r="302" spans="1:3" x14ac:dyDescent="0.25">
      <c r="A302" s="36" t="s">
        <v>586</v>
      </c>
      <c r="B302" s="36" t="s">
        <v>587</v>
      </c>
      <c r="C302" s="36" t="str">
        <f t="shared" si="5"/>
        <v>747150   Oregon Health and Science Univ</v>
      </c>
    </row>
    <row r="303" spans="1:3" x14ac:dyDescent="0.25">
      <c r="A303" s="36" t="s">
        <v>588</v>
      </c>
      <c r="B303" s="36" t="s">
        <v>589</v>
      </c>
      <c r="C303" s="36" t="str">
        <f t="shared" si="5"/>
        <v>747160   Osmoses, Inc</v>
      </c>
    </row>
    <row r="304" spans="1:3" x14ac:dyDescent="0.25">
      <c r="A304" s="36" t="s">
        <v>590</v>
      </c>
      <c r="B304" s="36" t="s">
        <v>591</v>
      </c>
      <c r="C304" s="36" t="str">
        <f t="shared" si="5"/>
        <v>747175   PBC Services</v>
      </c>
    </row>
    <row r="305" spans="1:3" x14ac:dyDescent="0.25">
      <c r="A305" s="36" t="s">
        <v>592</v>
      </c>
      <c r="B305" s="36" t="s">
        <v>593</v>
      </c>
      <c r="C305" s="36" t="str">
        <f t="shared" si="5"/>
        <v>747190   Pelham City Schools Board of Educat</v>
      </c>
    </row>
    <row r="306" spans="1:3" x14ac:dyDescent="0.25">
      <c r="A306" s="36" t="s">
        <v>594</v>
      </c>
      <c r="B306" s="36" t="s">
        <v>595</v>
      </c>
      <c r="C306" s="36" t="str">
        <f t="shared" si="5"/>
        <v>747200   Penelope House</v>
      </c>
    </row>
    <row r="307" spans="1:3" x14ac:dyDescent="0.25">
      <c r="A307" s="36" t="s">
        <v>596</v>
      </c>
      <c r="B307" s="36" t="s">
        <v>597</v>
      </c>
      <c r="C307" s="36" t="str">
        <f t="shared" si="5"/>
        <v>747225   Performance Media</v>
      </c>
    </row>
    <row r="308" spans="1:3" x14ac:dyDescent="0.25">
      <c r="A308" s="36" t="s">
        <v>598</v>
      </c>
      <c r="B308" s="36" t="s">
        <v>599</v>
      </c>
      <c r="C308" s="36" t="str">
        <f t="shared" si="5"/>
        <v>747235   Pickens County Board of Education</v>
      </c>
    </row>
    <row r="309" spans="1:3" x14ac:dyDescent="0.25">
      <c r="A309" s="36" t="s">
        <v>600</v>
      </c>
      <c r="B309" s="36" t="s">
        <v>601</v>
      </c>
      <c r="C309" s="36" t="str">
        <f t="shared" si="5"/>
        <v>747243   Plaquemines Community CARE Centers</v>
      </c>
    </row>
    <row r="310" spans="1:3" x14ac:dyDescent="0.25">
      <c r="A310" s="36" t="s">
        <v>602</v>
      </c>
      <c r="B310" s="36" t="s">
        <v>603</v>
      </c>
      <c r="C310" s="36" t="str">
        <f t="shared" si="5"/>
        <v>747245   Plaquemines Medical Center</v>
      </c>
    </row>
    <row r="311" spans="1:3" x14ac:dyDescent="0.25">
      <c r="A311" s="36" t="s">
        <v>604</v>
      </c>
      <c r="B311" s="36" t="s">
        <v>605</v>
      </c>
      <c r="C311" s="36" t="str">
        <f t="shared" si="5"/>
        <v>747275   Project SOS</v>
      </c>
    </row>
    <row r="312" spans="1:3" x14ac:dyDescent="0.25">
      <c r="A312" s="36" t="s">
        <v>606</v>
      </c>
      <c r="B312" s="36" t="s">
        <v>607</v>
      </c>
      <c r="C312" s="36" t="str">
        <f t="shared" si="5"/>
        <v>747300   Providence Hospital</v>
      </c>
    </row>
    <row r="313" spans="1:3" x14ac:dyDescent="0.25">
      <c r="A313" s="36" t="s">
        <v>608</v>
      </c>
      <c r="B313" s="36" t="s">
        <v>609</v>
      </c>
      <c r="C313" s="36" t="str">
        <f t="shared" si="5"/>
        <v>747310   Purdue University</v>
      </c>
    </row>
    <row r="314" spans="1:3" x14ac:dyDescent="0.25">
      <c r="A314" s="36" t="s">
        <v>610</v>
      </c>
      <c r="B314" s="36" t="s">
        <v>611</v>
      </c>
      <c r="C314" s="36" t="str">
        <f t="shared" si="5"/>
        <v>747375   Quinnipiac University</v>
      </c>
    </row>
    <row r="315" spans="1:3" x14ac:dyDescent="0.25">
      <c r="A315" s="36" t="s">
        <v>612</v>
      </c>
      <c r="B315" s="36" t="s">
        <v>613</v>
      </c>
      <c r="C315" s="36" t="str">
        <f t="shared" si="5"/>
        <v>747395   R A Kemmerer Associates</v>
      </c>
    </row>
    <row r="316" spans="1:3" x14ac:dyDescent="0.25">
      <c r="A316" s="36" t="s">
        <v>614</v>
      </c>
      <c r="B316" s="36" t="s">
        <v>615</v>
      </c>
      <c r="C316" s="36" t="str">
        <f t="shared" si="5"/>
        <v>747400   Radiance Technologies</v>
      </c>
    </row>
    <row r="317" spans="1:3" x14ac:dyDescent="0.25">
      <c r="A317" s="16">
        <v>747415</v>
      </c>
      <c r="B317" s="36" t="s">
        <v>1048</v>
      </c>
      <c r="C317" s="36" t="str">
        <f t="shared" si="5"/>
        <v>747415   Rebuilding Together of South Alabama</v>
      </c>
    </row>
    <row r="318" spans="1:3" x14ac:dyDescent="0.25">
      <c r="A318" s="36" t="s">
        <v>616</v>
      </c>
      <c r="B318" s="36" t="s">
        <v>617</v>
      </c>
      <c r="C318" s="36" t="str">
        <f t="shared" si="5"/>
        <v>747418   Regents of University of Colorado</v>
      </c>
    </row>
    <row r="319" spans="1:3" x14ac:dyDescent="0.25">
      <c r="A319" s="36" t="s">
        <v>618</v>
      </c>
      <c r="B319" s="36" t="s">
        <v>619</v>
      </c>
      <c r="C319" s="36" t="str">
        <f t="shared" si="5"/>
        <v>747420   Reinsurance Advisory Services, LLC</v>
      </c>
    </row>
    <row r="320" spans="1:3" x14ac:dyDescent="0.25">
      <c r="A320" s="36" t="s">
        <v>620</v>
      </c>
      <c r="B320" s="36" t="s">
        <v>621</v>
      </c>
      <c r="C320" s="36" t="str">
        <f t="shared" si="5"/>
        <v>747425   Rescobie Associates Inc</v>
      </c>
    </row>
    <row r="321" spans="1:3" x14ac:dyDescent="0.25">
      <c r="A321" s="36" t="s">
        <v>622</v>
      </c>
      <c r="B321" s="36" t="s">
        <v>623</v>
      </c>
      <c r="C321" s="36" t="str">
        <f t="shared" si="5"/>
        <v>747472   Russellville City Board of Educatio</v>
      </c>
    </row>
    <row r="322" spans="1:3" x14ac:dyDescent="0.25">
      <c r="A322" s="36" t="s">
        <v>624</v>
      </c>
      <c r="B322" s="36" t="s">
        <v>625</v>
      </c>
      <c r="C322" s="36" t="str">
        <f t="shared" si="5"/>
        <v>747474   Sam Houston State University</v>
      </c>
    </row>
    <row r="323" spans="1:3" x14ac:dyDescent="0.25">
      <c r="A323" s="36" t="s">
        <v>626</v>
      </c>
      <c r="B323" s="36" t="s">
        <v>627</v>
      </c>
      <c r="C323" s="36" t="str">
        <f t="shared" ref="C323:C386" si="6">CONCATENATE(A323,"   ",B323)</f>
        <v>747475   Sanibel-Captiva Conservation Fnd</v>
      </c>
    </row>
    <row r="324" spans="1:3" x14ac:dyDescent="0.25">
      <c r="A324" s="36" t="s">
        <v>628</v>
      </c>
      <c r="B324" s="36" t="s">
        <v>629</v>
      </c>
      <c r="C324" s="36" t="str">
        <f t="shared" si="6"/>
        <v>747480   Satsuma City BOE</v>
      </c>
    </row>
    <row r="325" spans="1:3" x14ac:dyDescent="0.25">
      <c r="A325" s="36" t="s">
        <v>630</v>
      </c>
      <c r="B325" s="36" t="s">
        <v>631</v>
      </c>
      <c r="C325" s="36" t="str">
        <f t="shared" si="6"/>
        <v>747485   Saraland City Schools</v>
      </c>
    </row>
    <row r="326" spans="1:3" x14ac:dyDescent="0.25">
      <c r="A326" s="36" t="s">
        <v>632</v>
      </c>
      <c r="B326" s="36" t="s">
        <v>633</v>
      </c>
      <c r="C326" s="36" t="str">
        <f t="shared" si="6"/>
        <v>747500   Scott &amp; White Memorial Hospital</v>
      </c>
    </row>
    <row r="327" spans="1:3" x14ac:dyDescent="0.25">
      <c r="A327" s="36" t="s">
        <v>634</v>
      </c>
      <c r="B327" s="36" t="s">
        <v>635</v>
      </c>
      <c r="C327" s="36" t="str">
        <f t="shared" si="6"/>
        <v>747505   Scottsboro City Board of Education</v>
      </c>
    </row>
    <row r="328" spans="1:3" x14ac:dyDescent="0.25">
      <c r="A328" s="36" t="s">
        <v>636</v>
      </c>
      <c r="B328" s="36" t="s">
        <v>637</v>
      </c>
      <c r="C328" s="36" t="str">
        <f t="shared" si="6"/>
        <v>747506   Sentiont LLC</v>
      </c>
    </row>
    <row r="329" spans="1:3" x14ac:dyDescent="0.25">
      <c r="A329" s="36" t="s">
        <v>638</v>
      </c>
      <c r="B329" s="36" t="s">
        <v>639</v>
      </c>
      <c r="C329" s="36" t="str">
        <f t="shared" si="6"/>
        <v>747545   Sheffield City Schools Board of Edu</v>
      </c>
    </row>
    <row r="330" spans="1:3" x14ac:dyDescent="0.25">
      <c r="A330" s="36" t="s">
        <v>640</v>
      </c>
      <c r="B330" s="36" t="s">
        <v>641</v>
      </c>
      <c r="C330" s="36" t="str">
        <f t="shared" si="6"/>
        <v>747550   Sickle Cell Disease Association</v>
      </c>
    </row>
    <row r="331" spans="1:3" x14ac:dyDescent="0.25">
      <c r="A331" s="36" t="s">
        <v>642</v>
      </c>
      <c r="B331" s="36" t="s">
        <v>643</v>
      </c>
      <c r="C331" s="36" t="str">
        <f t="shared" si="6"/>
        <v>747560   Siemens Corporation</v>
      </c>
    </row>
    <row r="332" spans="1:3" x14ac:dyDescent="0.25">
      <c r="A332" s="36" t="s">
        <v>644</v>
      </c>
      <c r="B332" s="36" t="s">
        <v>645</v>
      </c>
      <c r="C332" s="36" t="str">
        <f t="shared" si="6"/>
        <v>747580   South Alabama CARES</v>
      </c>
    </row>
    <row r="333" spans="1:3" x14ac:dyDescent="0.25">
      <c r="A333" s="36" t="s">
        <v>646</v>
      </c>
      <c r="B333" s="36" t="s">
        <v>647</v>
      </c>
      <c r="C333" s="36" t="str">
        <f t="shared" si="6"/>
        <v>747590   South Alabama Research and Inservic</v>
      </c>
    </row>
    <row r="334" spans="1:3" x14ac:dyDescent="0.25">
      <c r="A334" s="36" t="s">
        <v>648</v>
      </c>
      <c r="B334" s="36" t="s">
        <v>649</v>
      </c>
      <c r="C334" s="36" t="str">
        <f t="shared" si="6"/>
        <v>747600   South Baldwin Hospital</v>
      </c>
    </row>
    <row r="335" spans="1:3" x14ac:dyDescent="0.25">
      <c r="A335" s="36" t="s">
        <v>650</v>
      </c>
      <c r="B335" s="36" t="s">
        <v>651</v>
      </c>
      <c r="C335" s="36" t="str">
        <f t="shared" si="6"/>
        <v>747625   Southern Earth Science</v>
      </c>
    </row>
    <row r="336" spans="1:3" x14ac:dyDescent="0.25">
      <c r="A336" s="36" t="s">
        <v>652</v>
      </c>
      <c r="B336" s="36" t="s">
        <v>653</v>
      </c>
      <c r="C336" s="36" t="str">
        <f t="shared" si="6"/>
        <v>747635   Southern Methodist University</v>
      </c>
    </row>
    <row r="337" spans="1:3" x14ac:dyDescent="0.25">
      <c r="A337" s="36" t="s">
        <v>654</v>
      </c>
      <c r="B337" s="36" t="s">
        <v>655</v>
      </c>
      <c r="C337" s="36" t="str">
        <f t="shared" si="6"/>
        <v>747650   Southwest Alabama Emergency</v>
      </c>
    </row>
    <row r="338" spans="1:3" x14ac:dyDescent="0.25">
      <c r="A338" s="36" t="s">
        <v>656</v>
      </c>
      <c r="B338" s="36" t="s">
        <v>657</v>
      </c>
      <c r="C338" s="36" t="str">
        <f t="shared" si="6"/>
        <v>747660   Spectracyte LLC</v>
      </c>
    </row>
    <row r="339" spans="1:3" x14ac:dyDescent="0.25">
      <c r="A339" s="36" t="s">
        <v>658</v>
      </c>
      <c r="B339" s="36" t="s">
        <v>659</v>
      </c>
      <c r="C339" s="36" t="str">
        <f t="shared" si="6"/>
        <v>747700   Springhill Memorial Hospital</v>
      </c>
    </row>
    <row r="340" spans="1:3" x14ac:dyDescent="0.25">
      <c r="A340" s="36" t="s">
        <v>660</v>
      </c>
      <c r="B340" s="36" t="s">
        <v>661</v>
      </c>
      <c r="C340" s="36" t="str">
        <f t="shared" si="6"/>
        <v>747745   Stetson University</v>
      </c>
    </row>
    <row r="341" spans="1:3" x14ac:dyDescent="0.25">
      <c r="A341" s="36" t="s">
        <v>662</v>
      </c>
      <c r="B341" s="36" t="s">
        <v>663</v>
      </c>
      <c r="C341" s="36" t="str">
        <f t="shared" si="6"/>
        <v>747750   Stillman College</v>
      </c>
    </row>
    <row r="342" spans="1:3" x14ac:dyDescent="0.25">
      <c r="A342" s="36" t="s">
        <v>664</v>
      </c>
      <c r="B342" s="36" t="s">
        <v>665</v>
      </c>
      <c r="C342" s="36" t="str">
        <f t="shared" si="6"/>
        <v>747760   St. Clair County Board of Ed</v>
      </c>
    </row>
    <row r="343" spans="1:3" x14ac:dyDescent="0.25">
      <c r="A343" s="36" t="s">
        <v>666</v>
      </c>
      <c r="B343" s="36" t="s">
        <v>667</v>
      </c>
      <c r="C343" s="36" t="str">
        <f t="shared" si="6"/>
        <v>747800   Talladega College</v>
      </c>
    </row>
    <row r="344" spans="1:3" x14ac:dyDescent="0.25">
      <c r="A344" s="36" t="s">
        <v>668</v>
      </c>
      <c r="B344" s="36" t="s">
        <v>669</v>
      </c>
      <c r="C344" s="36" t="str">
        <f t="shared" si="6"/>
        <v>747802   Tallahassee City Board of Education</v>
      </c>
    </row>
    <row r="345" spans="1:3" x14ac:dyDescent="0.25">
      <c r="A345" s="36" t="s">
        <v>670</v>
      </c>
      <c r="B345" s="36" t="s">
        <v>671</v>
      </c>
      <c r="C345" s="36" t="str">
        <f t="shared" si="6"/>
        <v>747810   Tarrant City Board of Education</v>
      </c>
    </row>
    <row r="346" spans="1:3" x14ac:dyDescent="0.25">
      <c r="A346" s="36" t="s">
        <v>672</v>
      </c>
      <c r="B346" s="36" t="s">
        <v>673</v>
      </c>
      <c r="C346" s="36" t="str">
        <f t="shared" si="6"/>
        <v>747835   TechCode, Inc</v>
      </c>
    </row>
    <row r="347" spans="1:3" x14ac:dyDescent="0.25">
      <c r="A347" s="36" t="s">
        <v>674</v>
      </c>
      <c r="B347" s="36" t="s">
        <v>675</v>
      </c>
      <c r="C347" s="36" t="str">
        <f t="shared" si="6"/>
        <v>747836   Teche Action Board Inc.</v>
      </c>
    </row>
    <row r="348" spans="1:3" x14ac:dyDescent="0.25">
      <c r="A348" s="36" t="s">
        <v>676</v>
      </c>
      <c r="B348" s="36" t="s">
        <v>677</v>
      </c>
      <c r="C348" s="36" t="str">
        <f t="shared" si="6"/>
        <v>747837   Tel Aviv University</v>
      </c>
    </row>
    <row r="349" spans="1:3" x14ac:dyDescent="0.25">
      <c r="A349" s="36" t="s">
        <v>678</v>
      </c>
      <c r="B349" s="36" t="s">
        <v>679</v>
      </c>
      <c r="C349" s="36" t="str">
        <f t="shared" si="6"/>
        <v>747838   Texas A&amp;M</v>
      </c>
    </row>
    <row r="350" spans="1:3" x14ac:dyDescent="0.25">
      <c r="A350" s="36" t="s">
        <v>680</v>
      </c>
      <c r="B350" s="36" t="s">
        <v>681</v>
      </c>
      <c r="C350" s="36" t="str">
        <f t="shared" si="6"/>
        <v>747839   Texas A&amp;M Kingsville</v>
      </c>
    </row>
    <row r="351" spans="1:3" x14ac:dyDescent="0.25">
      <c r="A351" s="36" t="s">
        <v>682</v>
      </c>
      <c r="B351" s="36" t="s">
        <v>683</v>
      </c>
      <c r="C351" s="36" t="str">
        <f t="shared" si="6"/>
        <v>747840   Texas Engineering Experiment Statio</v>
      </c>
    </row>
    <row r="352" spans="1:3" x14ac:dyDescent="0.25">
      <c r="A352" s="36" t="s">
        <v>684</v>
      </c>
      <c r="B352" s="36" t="s">
        <v>685</v>
      </c>
      <c r="C352" s="36" t="str">
        <f t="shared" si="6"/>
        <v>747841   Texas A&amp;M, Corpus Christi</v>
      </c>
    </row>
    <row r="353" spans="1:3" x14ac:dyDescent="0.25">
      <c r="A353" s="36" t="s">
        <v>686</v>
      </c>
      <c r="B353" s="36" t="s">
        <v>687</v>
      </c>
      <c r="C353" s="36" t="str">
        <f t="shared" si="6"/>
        <v>747842   Texas A&amp;M at Galveston</v>
      </c>
    </row>
    <row r="354" spans="1:3" x14ac:dyDescent="0.25">
      <c r="A354" s="16">
        <v>747843</v>
      </c>
      <c r="B354" s="36" t="s">
        <v>1045</v>
      </c>
      <c r="C354" s="36" t="str">
        <f t="shared" si="6"/>
        <v>747843   Tennessee Tech</v>
      </c>
    </row>
    <row r="355" spans="1:3" x14ac:dyDescent="0.25">
      <c r="A355" s="36" t="s">
        <v>688</v>
      </c>
      <c r="B355" s="36" t="s">
        <v>689</v>
      </c>
      <c r="C355" s="36" t="str">
        <f t="shared" si="6"/>
        <v>747844   Texas Tech University</v>
      </c>
    </row>
    <row r="356" spans="1:3" x14ac:dyDescent="0.25">
      <c r="A356" s="36" t="s">
        <v>690</v>
      </c>
      <c r="B356" s="36" t="s">
        <v>691</v>
      </c>
      <c r="C356" s="36" t="str">
        <f t="shared" si="6"/>
        <v>747845   The Geneva Foundation</v>
      </c>
    </row>
    <row r="357" spans="1:3" x14ac:dyDescent="0.25">
      <c r="A357" s="36" t="s">
        <v>692</v>
      </c>
      <c r="B357" s="36" t="s">
        <v>693</v>
      </c>
      <c r="C357" s="36" t="str">
        <f t="shared" si="6"/>
        <v>747848   The Mobile Teen Center</v>
      </c>
    </row>
    <row r="358" spans="1:3" x14ac:dyDescent="0.25">
      <c r="A358" s="36" t="s">
        <v>694</v>
      </c>
      <c r="B358" s="36" t="s">
        <v>695</v>
      </c>
      <c r="C358" s="36" t="str">
        <f t="shared" si="6"/>
        <v>747850   The Nature Conservancy</v>
      </c>
    </row>
    <row r="359" spans="1:3" x14ac:dyDescent="0.25">
      <c r="A359" s="36" t="s">
        <v>696</v>
      </c>
      <c r="B359" s="36" t="s">
        <v>697</v>
      </c>
      <c r="C359" s="36" t="str">
        <f t="shared" si="6"/>
        <v>747875   Thomas Hospital</v>
      </c>
    </row>
    <row r="360" spans="1:3" x14ac:dyDescent="0.25">
      <c r="A360" s="36" t="s">
        <v>698</v>
      </c>
      <c r="B360" s="36" t="s">
        <v>699</v>
      </c>
      <c r="C360" s="36" t="str">
        <f t="shared" si="6"/>
        <v>747885   Thomasville City Board of Education</v>
      </c>
    </row>
    <row r="361" spans="1:3" x14ac:dyDescent="0.25">
      <c r="A361" s="36" t="s">
        <v>700</v>
      </c>
      <c r="B361" s="36" t="s">
        <v>701</v>
      </c>
      <c r="C361" s="36" t="str">
        <f t="shared" si="6"/>
        <v>747900   Thomasville Infirmary</v>
      </c>
    </row>
    <row r="362" spans="1:3" x14ac:dyDescent="0.25">
      <c r="A362" s="36" t="s">
        <v>702</v>
      </c>
      <c r="B362" s="36" t="s">
        <v>703</v>
      </c>
      <c r="C362" s="36" t="str">
        <f t="shared" si="6"/>
        <v>747925   Triton Systems, Inc</v>
      </c>
    </row>
    <row r="363" spans="1:3" x14ac:dyDescent="0.25">
      <c r="A363" s="36" t="s">
        <v>704</v>
      </c>
      <c r="B363" s="36" t="s">
        <v>705</v>
      </c>
      <c r="C363" s="36" t="str">
        <f t="shared" si="6"/>
        <v>747950   Troy State University</v>
      </c>
    </row>
    <row r="364" spans="1:3" x14ac:dyDescent="0.25">
      <c r="A364" s="36" t="s">
        <v>706</v>
      </c>
      <c r="B364" s="36" t="s">
        <v>707</v>
      </c>
      <c r="C364" s="36" t="str">
        <f t="shared" si="6"/>
        <v>747953   Trussville City Schools</v>
      </c>
    </row>
    <row r="365" spans="1:3" x14ac:dyDescent="0.25">
      <c r="A365" s="36" t="s">
        <v>708</v>
      </c>
      <c r="B365" s="36" t="s">
        <v>709</v>
      </c>
      <c r="C365" s="36" t="str">
        <f t="shared" si="6"/>
        <v>747958   Tulane University</v>
      </c>
    </row>
    <row r="366" spans="1:3" x14ac:dyDescent="0.25">
      <c r="A366" s="36" t="s">
        <v>710</v>
      </c>
      <c r="B366" s="36" t="s">
        <v>711</v>
      </c>
      <c r="C366" s="36" t="str">
        <f t="shared" si="6"/>
        <v>747959   Tuscaloosa Co Board of Education</v>
      </c>
    </row>
    <row r="367" spans="1:3" x14ac:dyDescent="0.25">
      <c r="A367" s="36" t="s">
        <v>712</v>
      </c>
      <c r="B367" s="36" t="s">
        <v>713</v>
      </c>
      <c r="C367" s="36" t="str">
        <f t="shared" si="6"/>
        <v>747960   Tuskegee University</v>
      </c>
    </row>
    <row r="368" spans="1:3" x14ac:dyDescent="0.25">
      <c r="A368" s="36" t="s">
        <v>714</v>
      </c>
      <c r="B368" s="36" t="s">
        <v>715</v>
      </c>
      <c r="C368" s="36" t="str">
        <f t="shared" si="6"/>
        <v>747990   United Methodist Inner City Mission</v>
      </c>
    </row>
    <row r="369" spans="1:3" x14ac:dyDescent="0.25">
      <c r="A369" s="36" t="s">
        <v>716</v>
      </c>
      <c r="B369" s="36" t="s">
        <v>717</v>
      </c>
      <c r="C369" s="36" t="str">
        <f t="shared" si="6"/>
        <v>747995   United States Naval Acaddemy</v>
      </c>
    </row>
    <row r="370" spans="1:3" x14ac:dyDescent="0.25">
      <c r="A370" s="36" t="s">
        <v>718</v>
      </c>
      <c r="B370" s="36" t="s">
        <v>719</v>
      </c>
      <c r="C370" s="36" t="str">
        <f t="shared" si="6"/>
        <v>747998   University of Akron</v>
      </c>
    </row>
    <row r="371" spans="1:3" x14ac:dyDescent="0.25">
      <c r="A371" s="36" t="s">
        <v>720</v>
      </c>
      <c r="B371" s="36" t="s">
        <v>721</v>
      </c>
      <c r="C371" s="36" t="str">
        <f t="shared" si="6"/>
        <v>748000   University of Alabama</v>
      </c>
    </row>
    <row r="372" spans="1:3" x14ac:dyDescent="0.25">
      <c r="A372" s="36" t="s">
        <v>722</v>
      </c>
      <c r="B372" s="36" t="s">
        <v>723</v>
      </c>
      <c r="C372" s="36" t="str">
        <f t="shared" si="6"/>
        <v>748050   University of Alabama - B'ham</v>
      </c>
    </row>
    <row r="373" spans="1:3" x14ac:dyDescent="0.25">
      <c r="A373" s="36" t="s">
        <v>724</v>
      </c>
      <c r="B373" s="36" t="s">
        <v>725</v>
      </c>
      <c r="C373" s="36" t="str">
        <f t="shared" si="6"/>
        <v>748070   University of Arkansas</v>
      </c>
    </row>
    <row r="374" spans="1:3" x14ac:dyDescent="0.25">
      <c r="A374" s="36" t="s">
        <v>726</v>
      </c>
      <c r="B374" s="36" t="s">
        <v>727</v>
      </c>
      <c r="C374" s="36" t="str">
        <f t="shared" si="6"/>
        <v>748073   University of California San Diego</v>
      </c>
    </row>
    <row r="375" spans="1:3" x14ac:dyDescent="0.25">
      <c r="A375" s="36" t="s">
        <v>728</v>
      </c>
      <c r="B375" s="36" t="s">
        <v>729</v>
      </c>
      <c r="C375" s="36" t="str">
        <f t="shared" si="6"/>
        <v>748074   University of Buffalo SUNY</v>
      </c>
    </row>
    <row r="376" spans="1:3" x14ac:dyDescent="0.25">
      <c r="A376" s="36" t="s">
        <v>730</v>
      </c>
      <c r="B376" s="36" t="s">
        <v>731</v>
      </c>
      <c r="C376" s="36" t="str">
        <f t="shared" si="6"/>
        <v>748075   University of Alabama - Huntsville</v>
      </c>
    </row>
    <row r="377" spans="1:3" x14ac:dyDescent="0.25">
      <c r="A377" s="36" t="s">
        <v>732</v>
      </c>
      <c r="B377" s="36" t="s">
        <v>733</v>
      </c>
      <c r="C377" s="36" t="str">
        <f t="shared" si="6"/>
        <v>748076   University of Cambridge</v>
      </c>
    </row>
    <row r="378" spans="1:3" x14ac:dyDescent="0.25">
      <c r="A378" s="36" t="s">
        <v>734</v>
      </c>
      <c r="B378" s="36" t="s">
        <v>735</v>
      </c>
      <c r="C378" s="36" t="str">
        <f t="shared" si="6"/>
        <v>748077   University of Central Florida</v>
      </c>
    </row>
    <row r="379" spans="1:3" x14ac:dyDescent="0.25">
      <c r="A379" s="36" t="s">
        <v>736</v>
      </c>
      <c r="B379" s="36" t="s">
        <v>737</v>
      </c>
      <c r="C379" s="36" t="str">
        <f t="shared" si="6"/>
        <v>748078   University of Chile</v>
      </c>
    </row>
    <row r="380" spans="1:3" x14ac:dyDescent="0.25">
      <c r="A380" s="36" t="s">
        <v>738</v>
      </c>
      <c r="B380" s="36" t="s">
        <v>739</v>
      </c>
      <c r="C380" s="36" t="str">
        <f t="shared" si="6"/>
        <v>748079   University of Florida</v>
      </c>
    </row>
    <row r="381" spans="1:3" x14ac:dyDescent="0.25">
      <c r="A381" s="36" t="s">
        <v>740</v>
      </c>
      <c r="B381" s="36" t="s">
        <v>741</v>
      </c>
      <c r="C381" s="36" t="str">
        <f t="shared" si="6"/>
        <v>748080   University of Georgia</v>
      </c>
    </row>
    <row r="382" spans="1:3" x14ac:dyDescent="0.25">
      <c r="A382" s="36" t="s">
        <v>742</v>
      </c>
      <c r="B382" s="36" t="s">
        <v>743</v>
      </c>
      <c r="C382" s="36" t="str">
        <f t="shared" si="6"/>
        <v>748081   University of Delaware</v>
      </c>
    </row>
    <row r="383" spans="1:3" x14ac:dyDescent="0.25">
      <c r="A383" s="36" t="s">
        <v>744</v>
      </c>
      <c r="B383" s="36" t="s">
        <v>745</v>
      </c>
      <c r="C383" s="36" t="str">
        <f t="shared" si="6"/>
        <v>748082   University of Chicago</v>
      </c>
    </row>
    <row r="384" spans="1:3" x14ac:dyDescent="0.25">
      <c r="A384" s="36" t="s">
        <v>746</v>
      </c>
      <c r="B384" s="36" t="s">
        <v>747</v>
      </c>
      <c r="C384" s="36" t="str">
        <f t="shared" si="6"/>
        <v>748095   University of Greifswald</v>
      </c>
    </row>
    <row r="385" spans="1:3" x14ac:dyDescent="0.25">
      <c r="A385" s="16">
        <v>748096</v>
      </c>
      <c r="B385" s="36" t="s">
        <v>1046</v>
      </c>
      <c r="C385" s="36" t="str">
        <f t="shared" si="6"/>
        <v>748096   University of Houston Clear Lake</v>
      </c>
    </row>
    <row r="386" spans="1:3" x14ac:dyDescent="0.25">
      <c r="A386" s="36" t="s">
        <v>748</v>
      </c>
      <c r="B386" s="36" t="s">
        <v>749</v>
      </c>
      <c r="C386" s="36" t="str">
        <f t="shared" si="6"/>
        <v>748200   University of Kentucky</v>
      </c>
    </row>
    <row r="387" spans="1:3" x14ac:dyDescent="0.25">
      <c r="A387" s="36" t="s">
        <v>750</v>
      </c>
      <c r="B387" s="36" t="s">
        <v>751</v>
      </c>
      <c r="C387" s="36" t="str">
        <f t="shared" ref="C387:C450" si="7">CONCATENATE(A387,"   ",B387)</f>
        <v>748789   University of Maryland Baltimore</v>
      </c>
    </row>
    <row r="388" spans="1:3" x14ac:dyDescent="0.25">
      <c r="A388" s="36" t="s">
        <v>752</v>
      </c>
      <c r="B388" s="36" t="s">
        <v>431</v>
      </c>
      <c r="C388" s="36" t="str">
        <f t="shared" si="7"/>
        <v>748790   University of Maryland College Park</v>
      </c>
    </row>
    <row r="389" spans="1:3" x14ac:dyDescent="0.25">
      <c r="A389" s="36" t="s">
        <v>753</v>
      </c>
      <c r="B389" s="36" t="s">
        <v>754</v>
      </c>
      <c r="C389" s="36" t="str">
        <f t="shared" si="7"/>
        <v>748800   University of Memphis</v>
      </c>
    </row>
    <row r="390" spans="1:3" x14ac:dyDescent="0.25">
      <c r="A390" s="36" t="s">
        <v>755</v>
      </c>
      <c r="B390" s="36" t="s">
        <v>756</v>
      </c>
      <c r="C390" s="36" t="str">
        <f t="shared" si="7"/>
        <v>748850   University of Mississippi</v>
      </c>
    </row>
    <row r="391" spans="1:3" x14ac:dyDescent="0.25">
      <c r="A391" s="36" t="s">
        <v>757</v>
      </c>
      <c r="B391" s="36" t="s">
        <v>758</v>
      </c>
      <c r="C391" s="36" t="str">
        <f t="shared" si="7"/>
        <v>748855   University of Missouri - Columbia</v>
      </c>
    </row>
    <row r="392" spans="1:3" x14ac:dyDescent="0.25">
      <c r="A392" s="36" t="s">
        <v>759</v>
      </c>
      <c r="B392" s="36" t="s">
        <v>760</v>
      </c>
      <c r="C392" s="36" t="str">
        <f t="shared" si="7"/>
        <v>748880   University of Nevada - Reno</v>
      </c>
    </row>
    <row r="393" spans="1:3" x14ac:dyDescent="0.25">
      <c r="A393" s="36" t="s">
        <v>761</v>
      </c>
      <c r="B393" s="36" t="s">
        <v>762</v>
      </c>
      <c r="C393" s="36" t="str">
        <f t="shared" si="7"/>
        <v>748900   University of North Alabama</v>
      </c>
    </row>
    <row r="394" spans="1:3" x14ac:dyDescent="0.25">
      <c r="A394" s="36" t="s">
        <v>763</v>
      </c>
      <c r="B394" s="36" t="s">
        <v>764</v>
      </c>
      <c r="C394" s="36" t="str">
        <f t="shared" si="7"/>
        <v>748905   UNC at Chapel Hill</v>
      </c>
    </row>
    <row r="395" spans="1:3" x14ac:dyDescent="0.25">
      <c r="A395" s="36" t="s">
        <v>765</v>
      </c>
      <c r="B395" s="36" t="s">
        <v>766</v>
      </c>
      <c r="C395" s="36" t="str">
        <f t="shared" si="7"/>
        <v>748910   University of North Dakota</v>
      </c>
    </row>
    <row r="396" spans="1:3" x14ac:dyDescent="0.25">
      <c r="A396" s="36" t="s">
        <v>767</v>
      </c>
      <c r="B396" s="36" t="s">
        <v>768</v>
      </c>
      <c r="C396" s="36" t="str">
        <f t="shared" si="7"/>
        <v>748920   University of North Florida</v>
      </c>
    </row>
    <row r="397" spans="1:3" x14ac:dyDescent="0.25">
      <c r="A397" s="36" t="s">
        <v>769</v>
      </c>
      <c r="B397" s="36" t="s">
        <v>770</v>
      </c>
      <c r="C397" s="36" t="str">
        <f t="shared" si="7"/>
        <v>748930   University of Oregon</v>
      </c>
    </row>
    <row r="398" spans="1:3" x14ac:dyDescent="0.25">
      <c r="A398" s="36" t="s">
        <v>771</v>
      </c>
      <c r="B398" s="36" t="s">
        <v>772</v>
      </c>
      <c r="C398" s="36" t="str">
        <f t="shared" si="7"/>
        <v>748940   University of Pittsburgh</v>
      </c>
    </row>
    <row r="399" spans="1:3" x14ac:dyDescent="0.25">
      <c r="A399" s="36" t="s">
        <v>773</v>
      </c>
      <c r="B399" s="36" t="s">
        <v>774</v>
      </c>
      <c r="C399" s="36" t="str">
        <f t="shared" si="7"/>
        <v>748955   University of South Florida</v>
      </c>
    </row>
    <row r="400" spans="1:3" x14ac:dyDescent="0.25">
      <c r="A400" s="36" t="s">
        <v>775</v>
      </c>
      <c r="B400" s="36" t="s">
        <v>776</v>
      </c>
      <c r="C400" s="36" t="str">
        <f t="shared" si="7"/>
        <v>748980   University of Southern Mississippi</v>
      </c>
    </row>
    <row r="401" spans="1:3" x14ac:dyDescent="0.25">
      <c r="A401" s="36" t="s">
        <v>777</v>
      </c>
      <c r="B401" s="36" t="s">
        <v>778</v>
      </c>
      <c r="C401" s="36" t="str">
        <f t="shared" si="7"/>
        <v>749000   University of Tennessee</v>
      </c>
    </row>
    <row r="402" spans="1:3" x14ac:dyDescent="0.25">
      <c r="A402" s="36" t="s">
        <v>779</v>
      </c>
      <c r="B402" s="36" t="s">
        <v>780</v>
      </c>
      <c r="C402" s="36" t="str">
        <f t="shared" si="7"/>
        <v>749075   University of Texas</v>
      </c>
    </row>
    <row r="403" spans="1:3" x14ac:dyDescent="0.25">
      <c r="A403" s="36" t="s">
        <v>781</v>
      </c>
      <c r="B403" s="36" t="s">
        <v>782</v>
      </c>
      <c r="C403" s="36" t="str">
        <f t="shared" si="7"/>
        <v>749100   University of Texas at Dallas</v>
      </c>
    </row>
    <row r="404" spans="1:3" x14ac:dyDescent="0.25">
      <c r="A404" s="36" t="s">
        <v>783</v>
      </c>
      <c r="B404" s="36" t="s">
        <v>784</v>
      </c>
      <c r="C404" s="36" t="str">
        <f t="shared" si="7"/>
        <v>749104   University of TX MD Anderson Cancer</v>
      </c>
    </row>
    <row r="405" spans="1:3" x14ac:dyDescent="0.25">
      <c r="A405" s="36" t="s">
        <v>785</v>
      </c>
      <c r="B405" s="36" t="s">
        <v>786</v>
      </c>
      <c r="C405" s="36" t="str">
        <f t="shared" si="7"/>
        <v>749105   University of Texas Medical Branch</v>
      </c>
    </row>
    <row r="406" spans="1:3" x14ac:dyDescent="0.25">
      <c r="A406" s="36" t="s">
        <v>787</v>
      </c>
      <c r="B406" s="36" t="s">
        <v>788</v>
      </c>
      <c r="C406" s="36" t="str">
        <f t="shared" si="7"/>
        <v>749107   University of Texas Medical at GA</v>
      </c>
    </row>
    <row r="407" spans="1:3" x14ac:dyDescent="0.25">
      <c r="A407" s="36" t="s">
        <v>789</v>
      </c>
      <c r="B407" s="36" t="s">
        <v>790</v>
      </c>
      <c r="C407" s="36" t="str">
        <f t="shared" si="7"/>
        <v>749125   University of Virginia</v>
      </c>
    </row>
    <row r="408" spans="1:3" x14ac:dyDescent="0.25">
      <c r="A408" s="36" t="s">
        <v>791</v>
      </c>
      <c r="B408" s="36" t="s">
        <v>792</v>
      </c>
      <c r="C408" s="36" t="str">
        <f t="shared" si="7"/>
        <v>749150   University of the Virgin Islands</v>
      </c>
    </row>
    <row r="409" spans="1:3" x14ac:dyDescent="0.25">
      <c r="A409" s="36" t="s">
        <v>793</v>
      </c>
      <c r="B409" s="36" t="s">
        <v>794</v>
      </c>
      <c r="C409" s="36" t="str">
        <f t="shared" si="7"/>
        <v>749175   University of Washington</v>
      </c>
    </row>
    <row r="410" spans="1:3" x14ac:dyDescent="0.25">
      <c r="A410" s="36" t="s">
        <v>795</v>
      </c>
      <c r="B410" s="36" t="s">
        <v>796</v>
      </c>
      <c r="C410" s="36" t="str">
        <f t="shared" si="7"/>
        <v>749200   University of West Alabama</v>
      </c>
    </row>
    <row r="411" spans="1:3" x14ac:dyDescent="0.25">
      <c r="A411" s="36" t="s">
        <v>797</v>
      </c>
      <c r="B411" s="36" t="s">
        <v>798</v>
      </c>
      <c r="C411" s="36" t="str">
        <f t="shared" si="7"/>
        <v>749202   University of West Florida</v>
      </c>
    </row>
    <row r="412" spans="1:3" x14ac:dyDescent="0.25">
      <c r="A412" s="36" t="s">
        <v>799</v>
      </c>
      <c r="B412" s="36" t="s">
        <v>800</v>
      </c>
      <c r="C412" s="36" t="str">
        <f t="shared" si="7"/>
        <v>749210   University of Wisconsin</v>
      </c>
    </row>
    <row r="413" spans="1:3" x14ac:dyDescent="0.25">
      <c r="A413" s="36" t="s">
        <v>801</v>
      </c>
      <c r="B413" s="36" t="s">
        <v>802</v>
      </c>
      <c r="C413" s="36" t="str">
        <f t="shared" si="7"/>
        <v>749225   USAID</v>
      </c>
    </row>
    <row r="414" spans="1:3" x14ac:dyDescent="0.25">
      <c r="A414" s="36" t="s">
        <v>803</v>
      </c>
      <c r="B414" s="36" t="s">
        <v>804</v>
      </c>
      <c r="C414" s="36" t="str">
        <f t="shared" si="7"/>
        <v>749250   USA Knollwood</v>
      </c>
    </row>
    <row r="415" spans="1:3" x14ac:dyDescent="0.25">
      <c r="A415" s="36" t="s">
        <v>805</v>
      </c>
      <c r="B415" s="36" t="s">
        <v>806</v>
      </c>
      <c r="C415" s="36" t="str">
        <f t="shared" si="7"/>
        <v>749275   USA Medical Center</v>
      </c>
    </row>
    <row r="416" spans="1:3" x14ac:dyDescent="0.25">
      <c r="A416" s="36" t="s">
        <v>807</v>
      </c>
      <c r="B416" s="36" t="s">
        <v>808</v>
      </c>
      <c r="C416" s="36" t="str">
        <f t="shared" si="7"/>
        <v>749300   USA Children's &amp; Women's Hospital</v>
      </c>
    </row>
    <row r="417" spans="1:3" x14ac:dyDescent="0.25">
      <c r="A417" s="36" t="s">
        <v>809</v>
      </c>
      <c r="B417" s="36" t="s">
        <v>810</v>
      </c>
      <c r="C417" s="36" t="str">
        <f t="shared" si="7"/>
        <v>749315   USA Technology and Research Park</v>
      </c>
    </row>
    <row r="418" spans="1:3" x14ac:dyDescent="0.25">
      <c r="A418" s="36" t="s">
        <v>811</v>
      </c>
      <c r="B418" s="36" t="s">
        <v>812</v>
      </c>
      <c r="C418" s="36" t="str">
        <f t="shared" si="7"/>
        <v>749320   US Army Medical Research Institute</v>
      </c>
    </row>
    <row r="419" spans="1:3" x14ac:dyDescent="0.25">
      <c r="A419" s="36" t="s">
        <v>813</v>
      </c>
      <c r="B419" s="36" t="s">
        <v>814</v>
      </c>
      <c r="C419" s="36" t="str">
        <f t="shared" si="7"/>
        <v>749325   Vanderbilt University</v>
      </c>
    </row>
    <row r="420" spans="1:3" x14ac:dyDescent="0.25">
      <c r="A420" s="16">
        <v>749326</v>
      </c>
      <c r="B420" s="36" t="s">
        <v>1047</v>
      </c>
      <c r="C420" s="36" t="str">
        <f t="shared" si="7"/>
        <v>749326   Vanderbilt University Medical Center</v>
      </c>
    </row>
    <row r="421" spans="1:3" x14ac:dyDescent="0.25">
      <c r="A421" s="36" t="s">
        <v>815</v>
      </c>
      <c r="B421" s="36" t="s">
        <v>816</v>
      </c>
      <c r="C421" s="36" t="str">
        <f t="shared" si="7"/>
        <v>749330   Vascular BioSciences Inc.</v>
      </c>
    </row>
    <row r="422" spans="1:3" x14ac:dyDescent="0.25">
      <c r="A422" s="36" t="s">
        <v>817</v>
      </c>
      <c r="B422" s="36" t="s">
        <v>818</v>
      </c>
      <c r="C422" s="36" t="str">
        <f t="shared" si="7"/>
        <v>749332   Virginia Commonwealth University</v>
      </c>
    </row>
    <row r="423" spans="1:3" x14ac:dyDescent="0.25">
      <c r="A423" s="36" t="s">
        <v>819</v>
      </c>
      <c r="B423" s="36" t="s">
        <v>820</v>
      </c>
      <c r="C423" s="36" t="str">
        <f t="shared" si="7"/>
        <v>749333   Via Health Fitness Enrichment Ctr</v>
      </c>
    </row>
    <row r="424" spans="1:3" x14ac:dyDescent="0.25">
      <c r="A424" s="36" t="s">
        <v>821</v>
      </c>
      <c r="B424" s="36" t="s">
        <v>822</v>
      </c>
      <c r="C424" s="36" t="str">
        <f t="shared" si="7"/>
        <v>749334   Virginia Institute of Marine Scienc</v>
      </c>
    </row>
    <row r="425" spans="1:3" x14ac:dyDescent="0.25">
      <c r="A425" s="36" t="s">
        <v>823</v>
      </c>
      <c r="B425" s="36" t="s">
        <v>824</v>
      </c>
      <c r="C425" s="36" t="str">
        <f t="shared" si="7"/>
        <v>749335   Wake Forest University</v>
      </c>
    </row>
    <row r="426" spans="1:3" x14ac:dyDescent="0.25">
      <c r="A426" s="36" t="s">
        <v>825</v>
      </c>
      <c r="B426" s="36" t="s">
        <v>826</v>
      </c>
      <c r="C426" s="36" t="str">
        <f t="shared" si="7"/>
        <v>749338   Walker County Board of Education</v>
      </c>
    </row>
    <row r="427" spans="1:3" x14ac:dyDescent="0.25">
      <c r="A427" s="36" t="s">
        <v>827</v>
      </c>
      <c r="B427" s="36" t="s">
        <v>828</v>
      </c>
      <c r="C427" s="36" t="str">
        <f t="shared" si="7"/>
        <v>749345   Washington Co Board of Education</v>
      </c>
    </row>
    <row r="428" spans="1:3" x14ac:dyDescent="0.25">
      <c r="A428" s="36" t="s">
        <v>829</v>
      </c>
      <c r="B428" s="36" t="s">
        <v>830</v>
      </c>
      <c r="C428" s="36" t="str">
        <f t="shared" si="7"/>
        <v>749350   Washington County Hospital</v>
      </c>
    </row>
    <row r="429" spans="1:3" x14ac:dyDescent="0.25">
      <c r="A429" s="36" t="s">
        <v>831</v>
      </c>
      <c r="B429" s="36" t="s">
        <v>832</v>
      </c>
      <c r="C429" s="36" t="str">
        <f t="shared" si="7"/>
        <v>749352   Western Carolina University</v>
      </c>
    </row>
    <row r="430" spans="1:3" x14ac:dyDescent="0.25">
      <c r="A430" s="36" t="s">
        <v>833</v>
      </c>
      <c r="B430" s="36" t="s">
        <v>834</v>
      </c>
      <c r="C430" s="36" t="str">
        <f t="shared" si="7"/>
        <v>749354   Wheaton College</v>
      </c>
    </row>
    <row r="431" spans="1:3" x14ac:dyDescent="0.25">
      <c r="A431" s="36" t="s">
        <v>835</v>
      </c>
      <c r="B431" s="36" t="s">
        <v>836</v>
      </c>
      <c r="C431" s="36" t="str">
        <f t="shared" si="7"/>
        <v>749355   Wichita State University</v>
      </c>
    </row>
    <row r="432" spans="1:3" x14ac:dyDescent="0.25">
      <c r="A432" s="36" t="s">
        <v>837</v>
      </c>
      <c r="B432" s="36" t="s">
        <v>838</v>
      </c>
      <c r="C432" s="36" t="str">
        <f t="shared" si="7"/>
        <v>749358   Winston County Schools Board of Edu</v>
      </c>
    </row>
    <row r="433" spans="1:3" x14ac:dyDescent="0.25">
      <c r="A433" s="36" t="s">
        <v>839</v>
      </c>
      <c r="B433" s="36" t="s">
        <v>840</v>
      </c>
      <c r="C433" s="36" t="str">
        <f t="shared" si="7"/>
        <v>749360   Winston-Salem State University</v>
      </c>
    </row>
    <row r="434" spans="1:3" x14ac:dyDescent="0.25">
      <c r="A434" s="36" t="s">
        <v>841</v>
      </c>
      <c r="B434" s="36" t="s">
        <v>842</v>
      </c>
      <c r="C434" s="36" t="str">
        <f t="shared" si="7"/>
        <v>749370   Woods Hole Oceanographic Institutio</v>
      </c>
    </row>
    <row r="435" spans="1:3" x14ac:dyDescent="0.25">
      <c r="A435" s="36" t="s">
        <v>843</v>
      </c>
      <c r="B435" s="36" t="s">
        <v>844</v>
      </c>
      <c r="C435" s="36" t="str">
        <f t="shared" si="7"/>
        <v>749375   Woolpert LLP</v>
      </c>
    </row>
    <row r="436" spans="1:3" x14ac:dyDescent="0.25">
      <c r="A436" s="36" t="s">
        <v>845</v>
      </c>
      <c r="B436" s="36" t="s">
        <v>846</v>
      </c>
      <c r="C436" s="36" t="str">
        <f t="shared" si="7"/>
        <v>749500   Wright State University</v>
      </c>
    </row>
    <row r="437" spans="1:3" x14ac:dyDescent="0.25">
      <c r="A437" s="36" t="s">
        <v>848</v>
      </c>
      <c r="B437" s="36" t="s">
        <v>849</v>
      </c>
      <c r="C437" s="36" t="str">
        <f t="shared" si="7"/>
        <v>750010   Beverages</v>
      </c>
    </row>
    <row r="438" spans="1:3" x14ac:dyDescent="0.25">
      <c r="A438" s="36" t="s">
        <v>850</v>
      </c>
      <c r="B438" s="36" t="s">
        <v>851</v>
      </c>
      <c r="C438" s="36" t="str">
        <f t="shared" si="7"/>
        <v>750020   Charge Card Discount</v>
      </c>
    </row>
    <row r="439" spans="1:3" x14ac:dyDescent="0.25">
      <c r="A439" s="36" t="s">
        <v>852</v>
      </c>
      <c r="B439" s="36" t="s">
        <v>853</v>
      </c>
      <c r="C439" s="36" t="str">
        <f t="shared" si="7"/>
        <v>750025   Mediclick Payment Discount</v>
      </c>
    </row>
    <row r="440" spans="1:3" x14ac:dyDescent="0.25">
      <c r="A440" s="36" t="s">
        <v>854</v>
      </c>
      <c r="B440" s="36" t="s">
        <v>855</v>
      </c>
      <c r="C440" s="36" t="str">
        <f t="shared" si="7"/>
        <v>750030   Computer Software Purchases</v>
      </c>
    </row>
    <row r="441" spans="1:3" x14ac:dyDescent="0.25">
      <c r="A441" s="36" t="s">
        <v>856</v>
      </c>
      <c r="B441" s="36" t="s">
        <v>857</v>
      </c>
      <c r="C441" s="36" t="str">
        <f t="shared" si="7"/>
        <v>750040   Coupon Discount</v>
      </c>
    </row>
    <row r="442" spans="1:3" x14ac:dyDescent="0.25">
      <c r="A442" s="36" t="s">
        <v>858</v>
      </c>
      <c r="B442" s="36" t="s">
        <v>859</v>
      </c>
      <c r="C442" s="36" t="str">
        <f t="shared" si="7"/>
        <v>750050   Departmental Discount</v>
      </c>
    </row>
    <row r="443" spans="1:3" x14ac:dyDescent="0.25">
      <c r="A443" s="36" t="s">
        <v>860</v>
      </c>
      <c r="B443" s="36" t="s">
        <v>861</v>
      </c>
      <c r="C443" s="36" t="str">
        <f t="shared" si="7"/>
        <v>750060   Faculty/Staff Discount</v>
      </c>
    </row>
    <row r="444" spans="1:3" x14ac:dyDescent="0.25">
      <c r="A444" s="36" t="s">
        <v>862</v>
      </c>
      <c r="B444" s="36" t="s">
        <v>863</v>
      </c>
      <c r="C444" s="36" t="str">
        <f t="shared" si="7"/>
        <v>750070   Gift/Jewelry Purchases</v>
      </c>
    </row>
    <row r="445" spans="1:3" x14ac:dyDescent="0.25">
      <c r="A445" s="36" t="s">
        <v>864</v>
      </c>
      <c r="B445" s="36" t="s">
        <v>865</v>
      </c>
      <c r="C445" s="36" t="str">
        <f t="shared" si="7"/>
        <v>750080   Graduation Purchases</v>
      </c>
    </row>
    <row r="446" spans="1:3" x14ac:dyDescent="0.25">
      <c r="A446" s="36" t="s">
        <v>866</v>
      </c>
      <c r="B446" s="36" t="s">
        <v>867</v>
      </c>
      <c r="C446" s="36" t="str">
        <f t="shared" si="7"/>
        <v>750090   Medical Text Books</v>
      </c>
    </row>
    <row r="447" spans="1:3" x14ac:dyDescent="0.25">
      <c r="A447" s="36" t="s">
        <v>868</v>
      </c>
      <c r="B447" s="36" t="s">
        <v>869</v>
      </c>
      <c r="C447" s="36" t="str">
        <f t="shared" si="7"/>
        <v>750100   Medical Supplies</v>
      </c>
    </row>
    <row r="448" spans="1:3" x14ac:dyDescent="0.25">
      <c r="A448" s="36" t="s">
        <v>870</v>
      </c>
      <c r="B448" s="36" t="s">
        <v>871</v>
      </c>
      <c r="C448" s="36" t="str">
        <f t="shared" si="7"/>
        <v>750110   Paperbook Purchases</v>
      </c>
    </row>
    <row r="449" spans="1:3" x14ac:dyDescent="0.25">
      <c r="A449" s="36" t="s">
        <v>872</v>
      </c>
      <c r="B449" s="36" t="s">
        <v>873</v>
      </c>
      <c r="C449" s="36" t="str">
        <f t="shared" si="7"/>
        <v>750120   Purchases for Supplies</v>
      </c>
    </row>
    <row r="450" spans="1:3" x14ac:dyDescent="0.25">
      <c r="A450" s="36" t="s">
        <v>874</v>
      </c>
      <c r="B450" s="36" t="s">
        <v>875</v>
      </c>
      <c r="C450" s="36" t="str">
        <f t="shared" si="7"/>
        <v>750130   Soft Goods Purchases</v>
      </c>
    </row>
    <row r="451" spans="1:3" x14ac:dyDescent="0.25">
      <c r="A451" s="36" t="s">
        <v>876</v>
      </c>
      <c r="B451" s="36" t="s">
        <v>877</v>
      </c>
      <c r="C451" s="36" t="str">
        <f t="shared" ref="C451:C514" si="8">CONCATENATE(A451,"   ",B451)</f>
        <v>750140   Specialty Purchases</v>
      </c>
    </row>
    <row r="452" spans="1:3" x14ac:dyDescent="0.25">
      <c r="A452" s="36" t="s">
        <v>878</v>
      </c>
      <c r="B452" s="36" t="s">
        <v>879</v>
      </c>
      <c r="C452" s="36" t="str">
        <f t="shared" si="8"/>
        <v>750150   New Book Purchases</v>
      </c>
    </row>
    <row r="453" spans="1:3" x14ac:dyDescent="0.25">
      <c r="A453" s="36" t="s">
        <v>880</v>
      </c>
      <c r="B453" s="36" t="s">
        <v>881</v>
      </c>
      <c r="C453" s="36" t="str">
        <f t="shared" si="8"/>
        <v>750160   Used Textbook Purchases</v>
      </c>
    </row>
    <row r="454" spans="1:3" x14ac:dyDescent="0.25">
      <c r="A454" s="36" t="s">
        <v>882</v>
      </c>
      <c r="B454" s="36" t="s">
        <v>883</v>
      </c>
      <c r="C454" s="36" t="str">
        <f t="shared" si="8"/>
        <v>750170   Medical Reference Books</v>
      </c>
    </row>
    <row r="455" spans="1:3" x14ac:dyDescent="0.25">
      <c r="A455" s="36" t="s">
        <v>884</v>
      </c>
      <c r="B455" s="36" t="s">
        <v>885</v>
      </c>
      <c r="C455" s="36" t="str">
        <f t="shared" si="8"/>
        <v>750180   HS New Books</v>
      </c>
    </row>
    <row r="456" spans="1:3" x14ac:dyDescent="0.25">
      <c r="A456" s="36" t="s">
        <v>886</v>
      </c>
      <c r="B456" s="36" t="s">
        <v>887</v>
      </c>
      <c r="C456" s="36" t="str">
        <f t="shared" si="8"/>
        <v>750190   HS Used Books</v>
      </c>
    </row>
    <row r="457" spans="1:3" x14ac:dyDescent="0.25">
      <c r="A457" s="36" t="s">
        <v>888</v>
      </c>
      <c r="B457" s="36" t="s">
        <v>889</v>
      </c>
      <c r="C457" s="36" t="str">
        <f t="shared" si="8"/>
        <v>750200   MCI Kiosk Purchases</v>
      </c>
    </row>
    <row r="458" spans="1:3" x14ac:dyDescent="0.25">
      <c r="A458" s="36" t="s">
        <v>890</v>
      </c>
      <c r="B458" s="36" t="s">
        <v>891</v>
      </c>
      <c r="C458" s="36" t="str">
        <f t="shared" si="8"/>
        <v>750305   Inventory Adjustments</v>
      </c>
    </row>
    <row r="459" spans="1:3" x14ac:dyDescent="0.25">
      <c r="A459" s="36" t="s">
        <v>892</v>
      </c>
      <c r="B459" s="36" t="s">
        <v>893</v>
      </c>
      <c r="C459" s="36" t="str">
        <f t="shared" si="8"/>
        <v>750310   Mediclick AP PRice Variance</v>
      </c>
    </row>
    <row r="460" spans="1:3" x14ac:dyDescent="0.25">
      <c r="A460" s="36" t="s">
        <v>894</v>
      </c>
      <c r="B460" s="36" t="s">
        <v>895</v>
      </c>
      <c r="C460" s="36" t="str">
        <f t="shared" si="8"/>
        <v>760100   Buildings</v>
      </c>
    </row>
    <row r="461" spans="1:3" x14ac:dyDescent="0.25">
      <c r="A461" s="36" t="s">
        <v>896</v>
      </c>
      <c r="B461" s="36" t="s">
        <v>897</v>
      </c>
      <c r="C461" s="36" t="str">
        <f t="shared" si="8"/>
        <v>760200   Equipment-Lease to Purchase</v>
      </c>
    </row>
    <row r="462" spans="1:3" x14ac:dyDescent="0.25">
      <c r="A462" s="36" t="s">
        <v>898</v>
      </c>
      <c r="B462" s="36" t="s">
        <v>899</v>
      </c>
      <c r="C462" s="36" t="str">
        <f t="shared" si="8"/>
        <v>760300   Equipment &amp; Furniture &gt; $5000 Fixed</v>
      </c>
    </row>
    <row r="463" spans="1:3" x14ac:dyDescent="0.25">
      <c r="A463" s="36" t="s">
        <v>900</v>
      </c>
      <c r="B463" s="36" t="s">
        <v>901</v>
      </c>
      <c r="C463" s="36" t="str">
        <f t="shared" si="8"/>
        <v>760400   Equipment &amp; Furniture &gt; $5000 Move</v>
      </c>
    </row>
    <row r="464" spans="1:3" x14ac:dyDescent="0.25">
      <c r="A464" s="36" t="s">
        <v>902</v>
      </c>
      <c r="B464" s="36" t="s">
        <v>903</v>
      </c>
      <c r="C464" s="36" t="str">
        <f t="shared" si="8"/>
        <v>760450   Computers &gt; $5000</v>
      </c>
    </row>
    <row r="465" spans="1:3" x14ac:dyDescent="0.25">
      <c r="A465" s="36" t="s">
        <v>904</v>
      </c>
      <c r="B465" s="36" t="s">
        <v>905</v>
      </c>
      <c r="C465" s="36" t="str">
        <f t="shared" si="8"/>
        <v>760460   Copier Purchases &gt; $5000</v>
      </c>
    </row>
    <row r="466" spans="1:3" x14ac:dyDescent="0.25">
      <c r="A466" s="36" t="s">
        <v>908</v>
      </c>
      <c r="B466" s="36" t="s">
        <v>909</v>
      </c>
      <c r="C466" s="36" t="str">
        <f t="shared" si="8"/>
        <v>760510   Improvements-Building</v>
      </c>
    </row>
    <row r="467" spans="1:3" x14ac:dyDescent="0.25">
      <c r="A467" s="36" t="s">
        <v>910</v>
      </c>
      <c r="B467" s="36" t="s">
        <v>911</v>
      </c>
      <c r="C467" s="36" t="str">
        <f t="shared" si="8"/>
        <v>760520   Improvements-Site</v>
      </c>
    </row>
    <row r="468" spans="1:3" x14ac:dyDescent="0.25">
      <c r="A468" s="36" t="s">
        <v>912</v>
      </c>
      <c r="B468" s="36" t="s">
        <v>913</v>
      </c>
      <c r="C468" s="36" t="str">
        <f t="shared" si="8"/>
        <v>760530   Improvements-Land</v>
      </c>
    </row>
    <row r="469" spans="1:3" x14ac:dyDescent="0.25">
      <c r="A469" s="36" t="s">
        <v>914</v>
      </c>
      <c r="B469" s="36" t="s">
        <v>915</v>
      </c>
      <c r="C469" s="36" t="str">
        <f t="shared" si="8"/>
        <v>760600   Land</v>
      </c>
    </row>
    <row r="470" spans="1:3" x14ac:dyDescent="0.25">
      <c r="A470" s="36" t="s">
        <v>916</v>
      </c>
      <c r="B470" s="36" t="s">
        <v>917</v>
      </c>
      <c r="C470" s="36" t="str">
        <f t="shared" si="8"/>
        <v>760700   Capital Software</v>
      </c>
    </row>
    <row r="471" spans="1:3" x14ac:dyDescent="0.25">
      <c r="A471" s="36" t="s">
        <v>918</v>
      </c>
      <c r="B471" s="36" t="s">
        <v>919</v>
      </c>
      <c r="C471" s="36" t="str">
        <f t="shared" si="8"/>
        <v>760701   Capital Software-Unity Delay Cost</v>
      </c>
    </row>
    <row r="472" spans="1:3" x14ac:dyDescent="0.25">
      <c r="A472" s="36" t="s">
        <v>920</v>
      </c>
      <c r="B472" s="36" t="s">
        <v>921</v>
      </c>
      <c r="C472" s="36" t="str">
        <f t="shared" si="8"/>
        <v>760900   Construction Expenses</v>
      </c>
    </row>
    <row r="473" spans="1:3" x14ac:dyDescent="0.25">
      <c r="A473" s="36" t="s">
        <v>922</v>
      </c>
      <c r="B473" s="36" t="s">
        <v>923</v>
      </c>
      <c r="C473" s="36" t="str">
        <f t="shared" si="8"/>
        <v>760905   Const Administration</v>
      </c>
    </row>
    <row r="474" spans="1:3" x14ac:dyDescent="0.25">
      <c r="A474" s="36" t="s">
        <v>924</v>
      </c>
      <c r="B474" s="36" t="s">
        <v>925</v>
      </c>
      <c r="C474" s="36" t="str">
        <f t="shared" si="8"/>
        <v>760906   Construction - Appraisal</v>
      </c>
    </row>
    <row r="475" spans="1:3" x14ac:dyDescent="0.25">
      <c r="A475" s="36" t="s">
        <v>926</v>
      </c>
      <c r="B475" s="36" t="s">
        <v>927</v>
      </c>
      <c r="C475" s="36" t="str">
        <f t="shared" si="8"/>
        <v>760907   Const-Environmental Studies</v>
      </c>
    </row>
    <row r="476" spans="1:3" x14ac:dyDescent="0.25">
      <c r="A476" s="36" t="s">
        <v>928</v>
      </c>
      <c r="B476" s="36" t="s">
        <v>929</v>
      </c>
      <c r="C476" s="36" t="str">
        <f t="shared" si="8"/>
        <v>760908   Const-Survey</v>
      </c>
    </row>
    <row r="477" spans="1:3" x14ac:dyDescent="0.25">
      <c r="A477" s="36" t="s">
        <v>930</v>
      </c>
      <c r="B477" s="36" t="s">
        <v>931</v>
      </c>
      <c r="C477" s="36" t="str">
        <f t="shared" si="8"/>
        <v>760909   Const-Est &amp; Proj Scheduling</v>
      </c>
    </row>
    <row r="478" spans="1:3" x14ac:dyDescent="0.25">
      <c r="A478" s="36" t="s">
        <v>932</v>
      </c>
      <c r="B478" s="36" t="s">
        <v>933</v>
      </c>
      <c r="C478" s="36" t="str">
        <f t="shared" si="8"/>
        <v>760910   Const Architect and Eng Fees</v>
      </c>
    </row>
    <row r="479" spans="1:3" x14ac:dyDescent="0.25">
      <c r="A479" s="36" t="s">
        <v>934</v>
      </c>
      <c r="B479" s="36" t="s">
        <v>935</v>
      </c>
      <c r="C479" s="36" t="str">
        <f t="shared" si="8"/>
        <v>760911   Professional Fees-Geotechnical</v>
      </c>
    </row>
    <row r="480" spans="1:3" x14ac:dyDescent="0.25">
      <c r="A480" s="36" t="s">
        <v>936</v>
      </c>
      <c r="B480" s="36" t="s">
        <v>937</v>
      </c>
      <c r="C480" s="36" t="str">
        <f t="shared" si="8"/>
        <v>760912   Professinal Fees</v>
      </c>
    </row>
    <row r="481" spans="1:3" x14ac:dyDescent="0.25">
      <c r="A481" s="36" t="s">
        <v>938</v>
      </c>
      <c r="B481" s="36" t="s">
        <v>939</v>
      </c>
      <c r="C481" s="36" t="str">
        <f t="shared" si="8"/>
        <v>760913   Construction-Material Testing</v>
      </c>
    </row>
    <row r="482" spans="1:3" x14ac:dyDescent="0.25">
      <c r="A482" s="36" t="s">
        <v>940</v>
      </c>
      <c r="B482" s="36" t="s">
        <v>941</v>
      </c>
      <c r="C482" s="36" t="str">
        <f t="shared" si="8"/>
        <v>760914   Construction-Fire Control Design</v>
      </c>
    </row>
    <row r="483" spans="1:3" x14ac:dyDescent="0.25">
      <c r="A483" s="36" t="s">
        <v>942</v>
      </c>
      <c r="B483" s="36" t="s">
        <v>943</v>
      </c>
      <c r="C483" s="36" t="str">
        <f t="shared" si="8"/>
        <v>760915   Const Consultant Fee</v>
      </c>
    </row>
    <row r="484" spans="1:3" x14ac:dyDescent="0.25">
      <c r="A484" s="36" t="s">
        <v>944</v>
      </c>
      <c r="B484" s="36" t="s">
        <v>945</v>
      </c>
      <c r="C484" s="36" t="str">
        <f t="shared" si="8"/>
        <v>760916   Const-Test and Balance/EOC</v>
      </c>
    </row>
    <row r="485" spans="1:3" x14ac:dyDescent="0.25">
      <c r="A485" s="36" t="s">
        <v>946</v>
      </c>
      <c r="B485" s="36" t="s">
        <v>947</v>
      </c>
      <c r="C485" s="36" t="str">
        <f t="shared" si="8"/>
        <v>760917   Const-Commissioning</v>
      </c>
    </row>
    <row r="486" spans="1:3" x14ac:dyDescent="0.25">
      <c r="A486" s="36" t="s">
        <v>948</v>
      </c>
      <c r="B486" s="36" t="s">
        <v>949</v>
      </c>
      <c r="C486" s="36" t="str">
        <f t="shared" si="8"/>
        <v>760920   Const Contracts</v>
      </c>
    </row>
    <row r="487" spans="1:3" x14ac:dyDescent="0.25">
      <c r="A487" s="36" t="s">
        <v>950</v>
      </c>
      <c r="B487" s="36" t="s">
        <v>951</v>
      </c>
      <c r="C487" s="36" t="str">
        <f t="shared" si="8"/>
        <v>760921   Construction-Yearly Bids/Contracts</v>
      </c>
    </row>
    <row r="488" spans="1:3" x14ac:dyDescent="0.25">
      <c r="A488" s="36" t="s">
        <v>952</v>
      </c>
      <c r="B488" s="36" t="s">
        <v>953</v>
      </c>
      <c r="C488" s="36" t="str">
        <f t="shared" si="8"/>
        <v>760925   Const Management Fee</v>
      </c>
    </row>
    <row r="489" spans="1:3" x14ac:dyDescent="0.25">
      <c r="A489" s="36" t="s">
        <v>954</v>
      </c>
      <c r="B489" s="36" t="s">
        <v>955</v>
      </c>
      <c r="C489" s="36" t="str">
        <f t="shared" si="8"/>
        <v>760926   Const Interior Design Fees</v>
      </c>
    </row>
    <row r="490" spans="1:3" x14ac:dyDescent="0.25">
      <c r="A490" s="36" t="s">
        <v>956</v>
      </c>
      <c r="B490" s="36" t="s">
        <v>957</v>
      </c>
      <c r="C490" s="36" t="str">
        <f t="shared" si="8"/>
        <v>760927   Const Grounds &amp; Landscaping Fees</v>
      </c>
    </row>
    <row r="491" spans="1:3" x14ac:dyDescent="0.25">
      <c r="A491" s="36" t="s">
        <v>958</v>
      </c>
      <c r="B491" s="36" t="s">
        <v>959</v>
      </c>
      <c r="C491" s="36" t="str">
        <f t="shared" si="8"/>
        <v>760930   Const Retainage</v>
      </c>
    </row>
    <row r="492" spans="1:3" x14ac:dyDescent="0.25">
      <c r="A492" s="36" t="s">
        <v>960</v>
      </c>
      <c r="B492" s="36" t="s">
        <v>961</v>
      </c>
      <c r="C492" s="36" t="str">
        <f t="shared" si="8"/>
        <v>760935   Const In-house Casework</v>
      </c>
    </row>
    <row r="493" spans="1:3" x14ac:dyDescent="0.25">
      <c r="A493" s="36" t="s">
        <v>962</v>
      </c>
      <c r="B493" s="36" t="s">
        <v>963</v>
      </c>
      <c r="C493" s="36" t="str">
        <f t="shared" si="8"/>
        <v>760940   Const In-house Construction</v>
      </c>
    </row>
    <row r="494" spans="1:3" x14ac:dyDescent="0.25">
      <c r="A494" s="36" t="s">
        <v>964</v>
      </c>
      <c r="B494" s="36" t="s">
        <v>965</v>
      </c>
      <c r="C494" s="36" t="str">
        <f t="shared" si="8"/>
        <v>760945   Const Project Contingency</v>
      </c>
    </row>
    <row r="495" spans="1:3" x14ac:dyDescent="0.25">
      <c r="A495" s="36" t="s">
        <v>966</v>
      </c>
      <c r="B495" s="36" t="s">
        <v>967</v>
      </c>
      <c r="C495" s="36" t="str">
        <f t="shared" si="8"/>
        <v>760950   Const Site and Site Improvements</v>
      </c>
    </row>
    <row r="496" spans="1:3" x14ac:dyDescent="0.25">
      <c r="A496" s="36" t="s">
        <v>968</v>
      </c>
      <c r="B496" s="36" t="s">
        <v>969</v>
      </c>
      <c r="C496" s="36" t="str">
        <f t="shared" si="8"/>
        <v>760951   Landscape and Special Features</v>
      </c>
    </row>
    <row r="497" spans="1:3" x14ac:dyDescent="0.25">
      <c r="A497" s="36" t="s">
        <v>970</v>
      </c>
      <c r="B497" s="36" t="s">
        <v>971</v>
      </c>
      <c r="C497" s="36" t="str">
        <f t="shared" si="8"/>
        <v>760952   Const-Utilities and Infrastructure</v>
      </c>
    </row>
    <row r="498" spans="1:3" x14ac:dyDescent="0.25">
      <c r="A498" s="36" t="s">
        <v>972</v>
      </c>
      <c r="B498" s="36" t="s">
        <v>973</v>
      </c>
      <c r="C498" s="36" t="str">
        <f t="shared" si="8"/>
        <v>760953   Const-Interior Design</v>
      </c>
    </row>
    <row r="499" spans="1:3" x14ac:dyDescent="0.25">
      <c r="A499" s="36" t="s">
        <v>974</v>
      </c>
      <c r="B499" s="36" t="s">
        <v>975</v>
      </c>
      <c r="C499" s="36" t="str">
        <f t="shared" si="8"/>
        <v>760954   Const-Telephone and Data</v>
      </c>
    </row>
    <row r="500" spans="1:3" x14ac:dyDescent="0.25">
      <c r="A500" s="36" t="s">
        <v>976</v>
      </c>
      <c r="B500" s="36" t="s">
        <v>977</v>
      </c>
      <c r="C500" s="36" t="str">
        <f t="shared" si="8"/>
        <v>760955   Const Supervision</v>
      </c>
    </row>
    <row r="501" spans="1:3" x14ac:dyDescent="0.25">
      <c r="A501" s="36" t="s">
        <v>978</v>
      </c>
      <c r="B501" s="36" t="s">
        <v>979</v>
      </c>
      <c r="C501" s="36" t="str">
        <f t="shared" si="8"/>
        <v>760956   Const-Security and Access</v>
      </c>
    </row>
    <row r="502" spans="1:3" x14ac:dyDescent="0.25">
      <c r="A502" s="36" t="s">
        <v>980</v>
      </c>
      <c r="B502" s="36" t="s">
        <v>981</v>
      </c>
      <c r="C502" s="36" t="str">
        <f t="shared" si="8"/>
        <v>760957   Const-Final Cleaning</v>
      </c>
    </row>
    <row r="503" spans="1:3" x14ac:dyDescent="0.25">
      <c r="A503" s="36" t="s">
        <v>982</v>
      </c>
      <c r="B503" s="36" t="s">
        <v>983</v>
      </c>
      <c r="C503" s="36" t="str">
        <f t="shared" si="8"/>
        <v>760960   Const USA Paid Materials</v>
      </c>
    </row>
    <row r="504" spans="1:3" x14ac:dyDescent="0.25">
      <c r="A504" s="36" t="s">
        <v>984</v>
      </c>
      <c r="B504" s="36" t="s">
        <v>985</v>
      </c>
      <c r="C504" s="36" t="str">
        <f t="shared" si="8"/>
        <v>760965   Construction Supporting Services</v>
      </c>
    </row>
    <row r="505" spans="1:3" x14ac:dyDescent="0.25">
      <c r="A505" s="36" t="s">
        <v>986</v>
      </c>
      <c r="B505" s="36" t="s">
        <v>987</v>
      </c>
      <c r="C505" s="36" t="str">
        <f t="shared" si="8"/>
        <v>760966   Const-Donor Program</v>
      </c>
    </row>
    <row r="506" spans="1:3" x14ac:dyDescent="0.25">
      <c r="A506" s="36" t="s">
        <v>906</v>
      </c>
      <c r="B506" s="36" t="s">
        <v>907</v>
      </c>
      <c r="C506" s="36" t="str">
        <f t="shared" si="8"/>
        <v>760980   Const in Progress Equipment</v>
      </c>
    </row>
    <row r="507" spans="1:3" x14ac:dyDescent="0.25">
      <c r="A507" s="36" t="s">
        <v>988</v>
      </c>
      <c r="B507" s="36" t="s">
        <v>989</v>
      </c>
      <c r="C507" s="36" t="str">
        <f t="shared" si="8"/>
        <v>760981   Hospital Funded Fixed Equipment</v>
      </c>
    </row>
    <row r="508" spans="1:3" x14ac:dyDescent="0.25">
      <c r="A508" s="36" t="s">
        <v>990</v>
      </c>
      <c r="B508" s="36" t="s">
        <v>991</v>
      </c>
      <c r="C508" s="36" t="str">
        <f t="shared" si="8"/>
        <v>760982   Hospital Funded Moveable Equipment</v>
      </c>
    </row>
    <row r="509" spans="1:3" x14ac:dyDescent="0.25">
      <c r="A509" s="36" t="s">
        <v>992</v>
      </c>
      <c r="B509" s="36" t="s">
        <v>993</v>
      </c>
      <c r="C509" s="36" t="str">
        <f t="shared" si="8"/>
        <v>760990   Const Capitalized Interest</v>
      </c>
    </row>
    <row r="510" spans="1:3" x14ac:dyDescent="0.25">
      <c r="A510" s="36" t="s">
        <v>994</v>
      </c>
      <c r="B510" s="36" t="s">
        <v>995</v>
      </c>
      <c r="C510" s="36" t="str">
        <f t="shared" si="8"/>
        <v>770010   Assistantships</v>
      </c>
    </row>
    <row r="511" spans="1:3" x14ac:dyDescent="0.25">
      <c r="A511" s="36" t="s">
        <v>996</v>
      </c>
      <c r="B511" s="36" t="s">
        <v>997</v>
      </c>
      <c r="C511" s="36" t="str">
        <f t="shared" si="8"/>
        <v>770015   Micro Grants</v>
      </c>
    </row>
    <row r="512" spans="1:3" x14ac:dyDescent="0.25">
      <c r="A512" s="36" t="s">
        <v>998</v>
      </c>
      <c r="B512" s="36" t="s">
        <v>999</v>
      </c>
      <c r="C512" s="36" t="str">
        <f t="shared" si="8"/>
        <v>770020   Athletics 5th Year Scholarships</v>
      </c>
    </row>
    <row r="513" spans="1:3" x14ac:dyDescent="0.25">
      <c r="A513" s="36" t="s">
        <v>1000</v>
      </c>
      <c r="B513" s="36" t="s">
        <v>1001</v>
      </c>
      <c r="C513" s="36" t="str">
        <f t="shared" si="8"/>
        <v>770021   Athletics-Jaguar Academic Award</v>
      </c>
    </row>
    <row r="514" spans="1:3" x14ac:dyDescent="0.25">
      <c r="A514" s="36" t="s">
        <v>1002</v>
      </c>
      <c r="B514" s="36" t="s">
        <v>1003</v>
      </c>
      <c r="C514" s="36" t="str">
        <f t="shared" si="8"/>
        <v>770025   Athletics-Books</v>
      </c>
    </row>
    <row r="515" spans="1:3" x14ac:dyDescent="0.25">
      <c r="A515" s="36" t="s">
        <v>1004</v>
      </c>
      <c r="B515" s="36" t="s">
        <v>1005</v>
      </c>
      <c r="C515" s="36" t="str">
        <f t="shared" ref="C515:C529" si="9">CONCATENATE(A515,"   ",B515)</f>
        <v>770030   General Scholarships</v>
      </c>
    </row>
    <row r="516" spans="1:3" x14ac:dyDescent="0.25">
      <c r="A516" s="36" t="s">
        <v>1006</v>
      </c>
      <c r="B516" s="36" t="s">
        <v>1007</v>
      </c>
      <c r="C516" s="36" t="str">
        <f t="shared" si="9"/>
        <v>770031   MISC General Scholarships/Grad Asst</v>
      </c>
    </row>
    <row r="517" spans="1:3" x14ac:dyDescent="0.25">
      <c r="A517" s="36" t="s">
        <v>1008</v>
      </c>
      <c r="B517" s="36" t="s">
        <v>1009</v>
      </c>
      <c r="C517" s="36" t="str">
        <f t="shared" si="9"/>
        <v>770032   Repayable Scholarship Books</v>
      </c>
    </row>
    <row r="518" spans="1:3" x14ac:dyDescent="0.25">
      <c r="A518" s="36" t="s">
        <v>1010</v>
      </c>
      <c r="B518" s="36" t="s">
        <v>1011</v>
      </c>
      <c r="C518" s="36" t="str">
        <f t="shared" si="9"/>
        <v>770035   General Scholarships - Other</v>
      </c>
    </row>
    <row r="519" spans="1:3" x14ac:dyDescent="0.25">
      <c r="A519" s="36" t="s">
        <v>1012</v>
      </c>
      <c r="B519" s="36" t="s">
        <v>1013</v>
      </c>
      <c r="C519" s="36" t="str">
        <f t="shared" si="9"/>
        <v>770040   Non-Enrolled Scholarships</v>
      </c>
    </row>
    <row r="520" spans="1:3" x14ac:dyDescent="0.25">
      <c r="A520" s="36" t="s">
        <v>1014</v>
      </c>
      <c r="B520" s="36" t="s">
        <v>1015</v>
      </c>
      <c r="C520" s="36" t="str">
        <f t="shared" si="9"/>
        <v>770045   Scholarships Project Cruise</v>
      </c>
    </row>
    <row r="521" spans="1:3" x14ac:dyDescent="0.25">
      <c r="A521" s="36" t="s">
        <v>1016</v>
      </c>
      <c r="B521" s="36" t="s">
        <v>1017</v>
      </c>
      <c r="C521" s="36" t="str">
        <f t="shared" si="9"/>
        <v>770050   Non-Resident Scholarships</v>
      </c>
    </row>
    <row r="522" spans="1:3" x14ac:dyDescent="0.25">
      <c r="A522" s="36" t="s">
        <v>1018</v>
      </c>
      <c r="B522" s="36" t="s">
        <v>1019</v>
      </c>
      <c r="C522" s="36" t="str">
        <f t="shared" si="9"/>
        <v>770060   Room/Board Scholarships</v>
      </c>
    </row>
    <row r="523" spans="1:3" x14ac:dyDescent="0.25">
      <c r="A523" s="36" t="s">
        <v>1020</v>
      </c>
      <c r="B523" s="36" t="s">
        <v>1021</v>
      </c>
      <c r="C523" s="36" t="str">
        <f t="shared" si="9"/>
        <v>770070   Student Awards</v>
      </c>
    </row>
    <row r="524" spans="1:3" x14ac:dyDescent="0.25">
      <c r="A524" s="36" t="s">
        <v>1022</v>
      </c>
      <c r="B524" s="36" t="s">
        <v>1023</v>
      </c>
      <c r="C524" s="36" t="str">
        <f t="shared" si="9"/>
        <v>770775   Stipend</v>
      </c>
    </row>
    <row r="525" spans="1:3" x14ac:dyDescent="0.25">
      <c r="A525" s="36" t="s">
        <v>279</v>
      </c>
      <c r="B525" s="36" t="s">
        <v>278</v>
      </c>
      <c r="C525" s="36" t="str">
        <f t="shared" si="9"/>
        <v>770776   Participant Costs</v>
      </c>
    </row>
    <row r="526" spans="1:3" x14ac:dyDescent="0.25">
      <c r="A526" s="36" t="s">
        <v>279</v>
      </c>
      <c r="B526" s="36" t="s">
        <v>278</v>
      </c>
      <c r="C526" s="36" t="str">
        <f t="shared" si="9"/>
        <v>770776   Participant Costs</v>
      </c>
    </row>
    <row r="527" spans="1:3" x14ac:dyDescent="0.25">
      <c r="A527" s="36" t="s">
        <v>1024</v>
      </c>
      <c r="B527" s="36" t="s">
        <v>1025</v>
      </c>
      <c r="C527" s="36" t="str">
        <f t="shared" si="9"/>
        <v>770780   Participant-Prepaid VISA</v>
      </c>
    </row>
    <row r="528" spans="1:3" x14ac:dyDescent="0.25">
      <c r="A528" s="36" t="s">
        <v>1026</v>
      </c>
      <c r="B528" s="36" t="s">
        <v>1027</v>
      </c>
      <c r="C528" s="36" t="str">
        <f t="shared" si="9"/>
        <v>777777   G4 Defaults</v>
      </c>
    </row>
    <row r="529" spans="1:3" x14ac:dyDescent="0.25">
      <c r="A529" s="36" t="s">
        <v>1028</v>
      </c>
      <c r="B529" s="36" t="s">
        <v>1029</v>
      </c>
      <c r="C529" s="36" t="str">
        <f t="shared" si="9"/>
        <v>792050   F &amp; A Recovery Expense</v>
      </c>
    </row>
    <row r="536" spans="1:3" x14ac:dyDescent="0.25">
      <c r="C536" s="36" t="str">
        <f t="shared" ref="C536" si="10">CONCATENATE(A536,"   ",B536)</f>
        <v xml:space="preserve">   </v>
      </c>
    </row>
    <row r="537" spans="1:3" x14ac:dyDescent="0.25">
      <c r="A537" s="16"/>
      <c r="B537" s="36" t="s">
        <v>253</v>
      </c>
      <c r="C537" s="15" t="s">
        <v>253</v>
      </c>
    </row>
    <row r="540" spans="1:3" x14ac:dyDescent="0.25">
      <c r="B540" s="15"/>
    </row>
  </sheetData>
  <sortState xmlns:xlrd2="http://schemas.microsoft.com/office/spreadsheetml/2017/richdata2" ref="A3:C529">
    <sortCondition ref="A5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Mod Worksheet</vt:lpstr>
      <vt:lpstr>Acct Codes</vt:lpstr>
      <vt:lpstr>'Budget Mod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Silcox</dc:creator>
  <cp:lastModifiedBy>Lester Mitchell</cp:lastModifiedBy>
  <cp:lastPrinted>2025-07-31T18:02:34Z</cp:lastPrinted>
  <dcterms:created xsi:type="dcterms:W3CDTF">2017-04-10T20:08:18Z</dcterms:created>
  <dcterms:modified xsi:type="dcterms:W3CDTF">2025-08-06T15:42:37Z</dcterms:modified>
</cp:coreProperties>
</file>